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799" firstSheet="11" activeTab="13"/>
  </bookViews>
  <sheets>
    <sheet name="доли на 01.01.18" sheetId="43" state="hidden" r:id="rId1"/>
    <sheet name="на 01.04.18 разд2" sheetId="84" state="hidden" r:id="rId2"/>
    <sheet name="на 01.01.22 разд 1 (2)" sheetId="94" r:id="rId3"/>
    <sheet name="на 01.01.20 разд 1" sheetId="85" r:id="rId4"/>
    <sheet name="на 01.01.20разд2" sheetId="79" r:id="rId5"/>
    <sheet name="на 01.01.18 разд1" sheetId="80" state="hidden" r:id="rId6"/>
    <sheet name="на 01.02.18 разд1" sheetId="81" state="hidden" r:id="rId7"/>
    <sheet name="на 01.03.18 разд1" sheetId="82" state="hidden" r:id="rId8"/>
    <sheet name=" раздел 3 на 01.01.20" sheetId="87" r:id="rId9"/>
    <sheet name="на 01.01.21 разд 1" sheetId="88" r:id="rId10"/>
    <sheet name="на 01.01.21разд2" sheetId="89" r:id="rId11"/>
    <sheet name="на 01.01.23 разд 1 " sheetId="95" r:id="rId12"/>
    <sheet name="на 01.01.23разд2  " sheetId="96" r:id="rId13"/>
    <sheet name=" раздел 3 на 01.01.23  )" sheetId="97" r:id="rId14"/>
  </sheets>
  <definedNames>
    <definedName name="OLE_LINK3" localSheetId="3">'на 01.01.20 разд 1'!#REF!</definedName>
    <definedName name="OLE_LINK3" localSheetId="9">'на 01.01.21 разд 1'!#REF!</definedName>
    <definedName name="OLE_LINK3" localSheetId="2">'на 01.01.22 разд 1 (2)'!#REF!</definedName>
    <definedName name="OLE_LINK3" localSheetId="11">'на 01.01.23 разд 1 '!#REF!</definedName>
    <definedName name="_xlnm.Print_Area" localSheetId="0">'доли на 01.01.18'!$A$1:$M$9</definedName>
    <definedName name="_xlnm.Print_Area" localSheetId="4">'на 01.01.20разд2'!$A$1:$M$70</definedName>
    <definedName name="_xlnm.Print_Area" localSheetId="10">'на 01.01.21разд2'!$A$1:$M$81</definedName>
    <definedName name="_xlnm.Print_Area" localSheetId="12">'на 01.01.23разд2  '!$A$1:$P$131</definedName>
  </definedNames>
  <calcPr calcId="125725"/>
</workbook>
</file>

<file path=xl/calcChain.xml><?xml version="1.0" encoding="utf-8"?>
<calcChain xmlns="http://schemas.openxmlformats.org/spreadsheetml/2006/main">
  <c r="E127" i="96"/>
  <c r="H127"/>
  <c r="I127"/>
  <c r="L38" i="95" l="1"/>
  <c r="K38"/>
  <c r="H38"/>
  <c r="H24"/>
  <c r="K12"/>
  <c r="M12"/>
  <c r="G12"/>
  <c r="H12"/>
  <c r="H37"/>
  <c r="K16"/>
  <c r="K24" s="1"/>
  <c r="K19"/>
  <c r="L15"/>
  <c r="L24" s="1"/>
  <c r="L37"/>
  <c r="K37"/>
  <c r="G127" i="96" l="1"/>
  <c r="F127"/>
  <c r="I34"/>
  <c r="I33"/>
  <c r="I32"/>
  <c r="I31"/>
  <c r="I30"/>
  <c r="I29"/>
  <c r="I28"/>
  <c r="I27"/>
  <c r="P38" i="95"/>
  <c r="O38"/>
  <c r="N38"/>
  <c r="J24"/>
  <c r="I24"/>
  <c r="M38"/>
  <c r="J12"/>
  <c r="J38" s="1"/>
  <c r="I12"/>
  <c r="P33" i="94"/>
  <c r="O33"/>
  <c r="N33"/>
  <c r="H32"/>
  <c r="M19"/>
  <c r="K19"/>
  <c r="K33" s="1"/>
  <c r="J19"/>
  <c r="I19"/>
  <c r="H19"/>
  <c r="L18"/>
  <c r="L17"/>
  <c r="L19" s="1"/>
  <c r="L33" s="1"/>
  <c r="L16"/>
  <c r="L15"/>
  <c r="M11"/>
  <c r="M33" s="1"/>
  <c r="J11"/>
  <c r="J33" s="1"/>
  <c r="I11"/>
  <c r="I33" s="1"/>
  <c r="H11"/>
  <c r="H33" s="1"/>
  <c r="G11"/>
  <c r="G33" s="1"/>
  <c r="J7" i="89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6"/>
  <c r="F77"/>
  <c r="G77"/>
  <c r="H77"/>
  <c r="I77"/>
  <c r="J77"/>
  <c r="I61"/>
  <c r="I62"/>
  <c r="I63"/>
  <c r="I64"/>
  <c r="I65"/>
  <c r="I66"/>
  <c r="I60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8"/>
  <c r="F66" i="79"/>
  <c r="G66"/>
  <c r="I66"/>
  <c r="J6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5"/>
  <c r="I57"/>
  <c r="I58"/>
  <c r="I59"/>
  <c r="I60"/>
  <c r="I61"/>
  <c r="I62"/>
  <c r="I63"/>
  <c r="I64"/>
  <c r="I65"/>
  <c r="I56"/>
  <c r="I18"/>
  <c r="I19"/>
  <c r="I20"/>
  <c r="I21"/>
  <c r="I22"/>
  <c r="I23"/>
  <c r="I24"/>
  <c r="I25"/>
  <c r="I26"/>
  <c r="I27"/>
  <c r="I17"/>
  <c r="I16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30"/>
  <c r="I33" i="85"/>
  <c r="J33"/>
  <c r="K33"/>
  <c r="L33"/>
  <c r="M33"/>
  <c r="I19"/>
  <c r="J19"/>
  <c r="K19"/>
  <c r="L19"/>
  <c r="I19" i="88"/>
  <c r="J19"/>
  <c r="K19"/>
  <c r="L19"/>
  <c r="I33"/>
  <c r="J33"/>
  <c r="K33"/>
  <c r="L33"/>
  <c r="L16"/>
  <c r="L17"/>
  <c r="L18"/>
  <c r="L15"/>
  <c r="L16" i="85"/>
  <c r="L17"/>
  <c r="L18"/>
  <c r="L15"/>
  <c r="H11"/>
  <c r="I11"/>
  <c r="J11"/>
  <c r="M11"/>
  <c r="G11"/>
  <c r="H11" i="88"/>
  <c r="I11"/>
  <c r="J11"/>
  <c r="M11"/>
  <c r="M33" s="1"/>
  <c r="G11"/>
  <c r="E66" i="79"/>
  <c r="E77" i="89"/>
  <c r="P33" i="88"/>
  <c r="O33"/>
  <c r="N33"/>
  <c r="H32"/>
  <c r="M19"/>
  <c r="H19"/>
  <c r="H33" s="1"/>
  <c r="N33" i="85"/>
  <c r="O33"/>
  <c r="P33"/>
  <c r="M19"/>
  <c r="H32"/>
  <c r="H19"/>
  <c r="G33"/>
  <c r="I38" i="95" l="1"/>
  <c r="G38"/>
  <c r="H33" i="85"/>
  <c r="G33" i="88"/>
  <c r="G32" i="84"/>
  <c r="F32"/>
  <c r="E32"/>
  <c r="H122" i="82" l="1"/>
  <c r="I122"/>
  <c r="J122"/>
  <c r="J122" i="81"/>
  <c r="I122"/>
  <c r="H122"/>
  <c r="I123" i="82" l="1"/>
  <c r="H123"/>
  <c r="J20"/>
  <c r="J19"/>
  <c r="J18"/>
  <c r="J17"/>
  <c r="J16"/>
  <c r="J123" s="1"/>
  <c r="J15"/>
  <c r="J14"/>
  <c r="J13"/>
  <c r="J12"/>
  <c r="J11"/>
  <c r="K9"/>
  <c r="J9"/>
  <c r="I9"/>
  <c r="H9"/>
  <c r="K9" i="81" l="1"/>
  <c r="I9"/>
  <c r="H9"/>
  <c r="J17" l="1"/>
  <c r="J115" i="80" l="1"/>
  <c r="I115"/>
  <c r="H115"/>
  <c r="J20" i="81"/>
  <c r="J19"/>
  <c r="J18"/>
  <c r="J16"/>
  <c r="J15"/>
  <c r="J14"/>
  <c r="J13"/>
  <c r="J12"/>
  <c r="J11"/>
  <c r="J9"/>
  <c r="I123"/>
  <c r="H123"/>
  <c r="J123" l="1"/>
  <c r="K8" i="80"/>
  <c r="I8"/>
  <c r="H8"/>
  <c r="I116" l="1"/>
  <c r="H116"/>
  <c r="J18"/>
  <c r="J17"/>
  <c r="J16"/>
  <c r="J15"/>
  <c r="J14"/>
  <c r="J13"/>
  <c r="J12"/>
  <c r="J11"/>
  <c r="J10"/>
  <c r="J8"/>
  <c r="J116" l="1"/>
  <c r="F8" i="43" l="1"/>
</calcChain>
</file>

<file path=xl/sharedStrings.xml><?xml version="1.0" encoding="utf-8"?>
<sst xmlns="http://schemas.openxmlformats.org/spreadsheetml/2006/main" count="3922" uniqueCount="923">
  <si>
    <t>Форма реестра муниципального имущества Прохладненского муниципального района</t>
  </si>
  <si>
    <t>Наименование недвижимого имущества</t>
  </si>
  <si>
    <t>Адрес (местоположение) недвижимого имущества</t>
  </si>
  <si>
    <t>Кадастровый номер недвижимого имущества</t>
  </si>
  <si>
    <t>№ п/п</t>
  </si>
  <si>
    <t>Площадь, протяженность и (или) иные параметры, характеризующие физические свойства недвижимого имущества</t>
  </si>
  <si>
    <t>Сведения о правообладателе муниципального недвижимого имущества</t>
  </si>
  <si>
    <t>Наименование движимого имущества</t>
  </si>
  <si>
    <t>Сведения о правообладателе муниципального движимого имущества</t>
  </si>
  <si>
    <t>2.3. Доли (вклады) в уставных (складочных) капиталах хозяйственных обществ и товариществ</t>
  </si>
  <si>
    <t>Сумма  начисленной амортизации (износ)</t>
  </si>
  <si>
    <t>Остаточная стоимость движимого имущества</t>
  </si>
  <si>
    <t>Балансовая стоимость движимого имущества руб.)</t>
  </si>
  <si>
    <t>Начисленная амортизация (износ)</t>
  </si>
  <si>
    <t xml:space="preserve">Балансовая стоимость недвижимого имущества </t>
  </si>
  <si>
    <t xml:space="preserve">Остаточная  стоимость недвижимого имущества </t>
  </si>
  <si>
    <t>Дата возникновения  права муниципальной собственности на недвижимое имущество</t>
  </si>
  <si>
    <t>Дата прекращения права муниципальной собственности на недвижимое имущество</t>
  </si>
  <si>
    <t>Реквизиты документов - оснований возникновения  права муниципальной собственности на недвижимое имущество</t>
  </si>
  <si>
    <t>Реквизиты документов - оснований прекращения права муниципальной собственности на недвижимое имущество</t>
  </si>
  <si>
    <t>Даты  прекращения права муниципальной собственности на движимое имущество</t>
  </si>
  <si>
    <t>Реквизиты документов - оснований возникновения  права муниципальной собственности на движимое  имущество</t>
  </si>
  <si>
    <t>Реквизиты документов - оснований прекращения права муниципальной собственности на движимое  имущество</t>
  </si>
  <si>
    <t>Дата  прекращения права муниципальной собственности на движимое имущество</t>
  </si>
  <si>
    <t>Дата возникновения  права муниципальной собственности на движимое имущество</t>
  </si>
  <si>
    <t xml:space="preserve">Наименование 
хозяйствующего общества, товарищества
</t>
  </si>
  <si>
    <t xml:space="preserve">Основной государственный регистрационный номер
</t>
  </si>
  <si>
    <t xml:space="preserve">Размер уставного (складочного)
капитала хозяйственного общества, товарищества 
</t>
  </si>
  <si>
    <t xml:space="preserve">Размер  доли муниципального образования в уставном (складочном) капитале в процентах
</t>
  </si>
  <si>
    <t>Дата  возникновения права муниципальной собственности на движимое имущество</t>
  </si>
  <si>
    <t xml:space="preserve">Сведения об установленных в отношении муниципального движимого имущества ограничениях (обременениях) с указанием основания и даты их возникновения </t>
  </si>
  <si>
    <t>Сведения об установленных в отношении муниципального движимого имущества ограничениях (обременениях) с указанием основания и даты их прекращения</t>
  </si>
  <si>
    <t xml:space="preserve">Сведения об установленных в отношении муниципального недвижимого имущества ограничениях (обременениях) с указанием основания и даты их возникновения </t>
  </si>
  <si>
    <t>Сведения об установленных в отношении муниципального недвижимого имущества ограничениях (обременениях) с указанием основания и даты их прекращения</t>
  </si>
  <si>
    <t>Кадастровая стоимость недвижимого имущества</t>
  </si>
  <si>
    <t xml:space="preserve">Сведения об установленных в отношении муниципального движимого имущества ограничениях (обременениях) с указанием основания и даты их возникновения  </t>
  </si>
  <si>
    <t>Сведения об установленных в отношении муниципального движимого имущества ограничениях (обременениях) с указанием основания и даты их  прекращения</t>
  </si>
  <si>
    <t xml:space="preserve">Приложение N 1
к Положению о порядке ведения
реестра муниципального имущества
Прохладненского муниципального района
</t>
  </si>
  <si>
    <t xml:space="preserve">Приложение N 1
к Положению о порядке ведения реестра муниципального имущества Прохладненского муниципального района </t>
  </si>
  <si>
    <t>Земельные участки</t>
  </si>
  <si>
    <t>объекты незавершённого строительства</t>
  </si>
  <si>
    <t>2.1.Сведения о муниципальном движимом имуществе и иное не относящееся к недвижимости имущество, стоимость единицы которого составляет 50 тысяч рублей и более</t>
  </si>
  <si>
    <t>Здания, сооружения, жилые и нежилые помещения</t>
  </si>
  <si>
    <t>жилой дом</t>
  </si>
  <si>
    <t>ст. Екатериноградская, ул. А.И. Говорова, д. 119</t>
  </si>
  <si>
    <t>свид о гос. регист. 07-АВ 107216 от 24.04.2010г</t>
  </si>
  <si>
    <t>24.04.2010г</t>
  </si>
  <si>
    <t>Пост №2 от 11.01.2010г. , Договор соц найма №18 от 04.11.2010г</t>
  </si>
  <si>
    <t>МА ПМР</t>
  </si>
  <si>
    <t>расп. от 17.02.2011 г. № 42, Уведомление от 25.02.2011г. №2</t>
  </si>
  <si>
    <t>УАЗ-31512, ПТС  выдан РЭО ГАИ МВД КБАССР от 17.01.1991 г.</t>
  </si>
  <si>
    <t>Розыск</t>
  </si>
  <si>
    <t>ИЖ-2715, ПТС 07 ВВ 425573 от 30.06.1996 г.</t>
  </si>
  <si>
    <t xml:space="preserve">нежилое здание </t>
  </si>
  <si>
    <t>КБР, Прохладненский р-он, с. Благовещенка, ул. Ленина,д.65</t>
  </si>
  <si>
    <t>свид о гос. регист. 07-АВ 291273 от 26.10.2012г</t>
  </si>
  <si>
    <t>26.10.2012г</t>
  </si>
  <si>
    <t>КБР, Прохладненский р-он, с. Заречное, ул. Транспортная,д.3, кв.9</t>
  </si>
  <si>
    <t>КБР, Прохладненский р-он, с. Заречное, ул. Транспортная,д.3, кв.13</t>
  </si>
  <si>
    <t>КБР, Прохладненский р-он, с. Заречное, ул. Транспортная,д.3, кв.4</t>
  </si>
  <si>
    <t>КБР, Прохладненский р-он, с. Заречное, ул. Транспортная,д.3, кв.8</t>
  </si>
  <si>
    <t xml:space="preserve"> квартира</t>
  </si>
  <si>
    <t>расп. от 15.12.2011 г. № 390</t>
  </si>
  <si>
    <t>расп. от 15.12.2011 г. № 393</t>
  </si>
  <si>
    <t>расп. от 15.12.2011 г. № 394</t>
  </si>
  <si>
    <t>расп. от 15.12.2011 г. № 396</t>
  </si>
  <si>
    <t>Взлетная полоса аэродрома, с.п. Ульяновское</t>
  </si>
  <si>
    <t>Дорога асфальтированная к взлетной полосе аэродрома</t>
  </si>
  <si>
    <t xml:space="preserve"> с.п. Ульяновское</t>
  </si>
  <si>
    <t>Пост. от 05.05.2012 г. № 438 (уведомление №5)</t>
  </si>
  <si>
    <t>с. Комосомольское</t>
  </si>
  <si>
    <t>расп. От 02.07.2012 № 221</t>
  </si>
  <si>
    <t xml:space="preserve">трехкомнатная квартира,  одноэтажного жилого дома, </t>
  </si>
  <si>
    <t>пост. от 06.09.2013 № 727, Уведомление №12 от 06.09.2013</t>
  </si>
  <si>
    <t xml:space="preserve">КБР, Прохладненский район, с. Учебное, ул. Садовая, д. 23, кв.2, </t>
  </si>
  <si>
    <t xml:space="preserve">трехкомнатная квартира №1, </t>
  </si>
  <si>
    <t xml:space="preserve">двухкомнатная квартира №1, </t>
  </si>
  <si>
    <t>КБР, Прохладненский район, с. Лесное, ул. Свободы,  д.29.</t>
  </si>
  <si>
    <t xml:space="preserve">трехкомнатная квартира №2-3, </t>
  </si>
  <si>
    <t xml:space="preserve">двухкомнатная квартира №4, </t>
  </si>
  <si>
    <t>КБР, Прохладненский район, с. Лесное, ул. Свободы,  д.38.</t>
  </si>
  <si>
    <t xml:space="preserve">четырехкомнатная квартира №7-8, </t>
  </si>
  <si>
    <t xml:space="preserve">трехкомнатная квартира №4, </t>
  </si>
  <si>
    <t>КБР, Прохладненский район, с. Учебное, д.13.</t>
  </si>
  <si>
    <t xml:space="preserve">двухкомнатная квартира №2, </t>
  </si>
  <si>
    <t xml:space="preserve">трехкомнатная квартира №3, </t>
  </si>
  <si>
    <t xml:space="preserve">двухкомнатная квартира №5, </t>
  </si>
  <si>
    <t xml:space="preserve">трехкомнатная квартира №6, </t>
  </si>
  <si>
    <t>КБР, Прохладненский район, ст. Солдатская, ул. Батюк, д.59.</t>
  </si>
  <si>
    <t>КБР, Прохладненский район, с. Красносельское, ул. Интернациональная, д.1а</t>
  </si>
  <si>
    <t xml:space="preserve">двухкомнатная квартира №6, </t>
  </si>
  <si>
    <t xml:space="preserve">однокомнатная квартира №7, </t>
  </si>
  <si>
    <t xml:space="preserve">двухкомнатная квартира №11, </t>
  </si>
  <si>
    <t>пост. от 10.12.2014 №954 Уведомление №13 от 15.12.2014</t>
  </si>
  <si>
    <t>пост. от 10.12.2014 №952 Уведомление №14 от 15.12.2014</t>
  </si>
  <si>
    <t>пост. от 10.12.2014 №951 Уведомление №15 от 15.12.2014</t>
  </si>
  <si>
    <t>пост. от 10.12.2014 №957 Уведомление №16 от 15.12.2014</t>
  </si>
  <si>
    <t>пост. от 12.12.2014 №958 Уведомление №18 от 15.12.2014</t>
  </si>
  <si>
    <t>пост. от 17.12.2014 №971 Уведомление №19 от 15.12.2014</t>
  </si>
  <si>
    <t>Итого:</t>
  </si>
  <si>
    <t>Начальник отдела муниципальной собственности и имущества местной администрации Прохладненского муниципального района</t>
  </si>
  <si>
    <t>Инвентарный номер</t>
  </si>
  <si>
    <t>01010013</t>
  </si>
  <si>
    <t>01010019</t>
  </si>
  <si>
    <t>01010020</t>
  </si>
  <si>
    <t>01010023</t>
  </si>
  <si>
    <t>01010024</t>
  </si>
  <si>
    <t>01010026</t>
  </si>
  <si>
    <t>01010301</t>
  </si>
  <si>
    <t>01010302</t>
  </si>
  <si>
    <t>01010036</t>
  </si>
  <si>
    <t>01010080</t>
  </si>
  <si>
    <t>КБР, Прохладненский район, с. Учебное, д.12</t>
  </si>
  <si>
    <t>01010120</t>
  </si>
  <si>
    <t>01010121</t>
  </si>
  <si>
    <t>01010122</t>
  </si>
  <si>
    <t>01010123</t>
  </si>
  <si>
    <t>01010124</t>
  </si>
  <si>
    <t>01010125</t>
  </si>
  <si>
    <t>01010126</t>
  </si>
  <si>
    <t>01010139</t>
  </si>
  <si>
    <t>01010142</t>
  </si>
  <si>
    <t>01010143</t>
  </si>
  <si>
    <t>01010144</t>
  </si>
  <si>
    <t>01010145</t>
  </si>
  <si>
    <t>01010146</t>
  </si>
  <si>
    <t>01010149</t>
  </si>
  <si>
    <t>доля</t>
  </si>
  <si>
    <t>ООО "Межмуниципальное многопрофильное жилищно-коммунальное хозяйство"</t>
  </si>
  <si>
    <t>пост. от 31.03.2015 № 232 Уведомление №1 от 31.03.2015</t>
  </si>
  <si>
    <t>автотранспортное средство марки FORD MONDEO, с гос. номером А 685 ЕН 07, 2008 г.в</t>
  </si>
  <si>
    <t>автотранспортное средство ГАЗ – 31105, с гос. номером Р 277 ВТ 07, 2008 г.в</t>
  </si>
  <si>
    <t>10105080</t>
  </si>
  <si>
    <t>10105081</t>
  </si>
  <si>
    <t>10105082</t>
  </si>
  <si>
    <t>01010153</t>
  </si>
  <si>
    <t>01010154</t>
  </si>
  <si>
    <t xml:space="preserve">двухкомнатная квартира №13, </t>
  </si>
  <si>
    <t>пост. от 16.04.2015 №275 Уведомление №4 от 20.04.2015</t>
  </si>
  <si>
    <t xml:space="preserve">Приложение № 1
к Положению о порядке ведения реестра муниципального имущества Прохладненского муниципального района </t>
  </si>
  <si>
    <t>01010164</t>
  </si>
  <si>
    <t>КБР, г. Прохладный, ул. Берегового, д.7</t>
  </si>
  <si>
    <t>пост. от 29.04.2015 №289 Уведомление №6 от 29.04.2015</t>
  </si>
  <si>
    <t>01010165</t>
  </si>
  <si>
    <t>01010166</t>
  </si>
  <si>
    <t>01010167</t>
  </si>
  <si>
    <t>01010168</t>
  </si>
  <si>
    <t>Прохладненский район, ж.д. ст. Солдатская, ул. дом ХПП, д.№1, кв.1</t>
  </si>
  <si>
    <t>Прохладненский район, ж.д. ст. Солдатская, ул. дом ХПП, д.№1, кв.2</t>
  </si>
  <si>
    <t>Прохладненский район, ж.д. ст. Солдатская, ул. дом ХПП, д.№1, кв.3</t>
  </si>
  <si>
    <t>Прохладненский район, ж.д. ст. Солдатская, ул. дом ХПП, д.№1, кв.4</t>
  </si>
  <si>
    <t xml:space="preserve">двухкомнатная квартира </t>
  </si>
  <si>
    <t>Пост. № 294 от 07.05.2015г, договор мены от 03.12.2012г</t>
  </si>
  <si>
    <t>Пост. № 294 от 07.05.2015г, договор мены от 03.12.2012г.</t>
  </si>
  <si>
    <t>Пост. № 294 от 07.05.2015г, допсоглашение  от 20.02.2015г. №66 к договору  мены от 03.12.2012г.</t>
  </si>
  <si>
    <t>Пост. № 294 от 07.05.2015г, допсоглашение от 20.02.15 №65 к договору мены от 03.12.2012г.</t>
  </si>
  <si>
    <t>автотранспортное средство марки VOLGA SIBER, 2010 года выпуска, VIN – Х96ERB6XXA0004057, гос. номер – У 042 ВР 07, ПТС 52 МТ 987533 выдан ООО «Автозавод ГАЗ» от 25.03.2010г.</t>
  </si>
  <si>
    <t>07:04:1500000:70</t>
  </si>
  <si>
    <t>07:04:1600000:1763</t>
  </si>
  <si>
    <t>07:04:1600000:1444</t>
  </si>
  <si>
    <t>постановление от 08.04.2015, уведомление от 08.04.15 №2</t>
  </si>
  <si>
    <t>итого</t>
  </si>
  <si>
    <t>двухкомнатная квартира №1</t>
  </si>
  <si>
    <t>двухкомнатная квартира №2</t>
  </si>
  <si>
    <t>01010169</t>
  </si>
  <si>
    <t>01010170</t>
  </si>
  <si>
    <t xml:space="preserve">двухкомнатная квартира №12 </t>
  </si>
  <si>
    <t>постановлениеот 21.07.2015 №384, уведомление  от 24.07.2015 №10</t>
  </si>
  <si>
    <t>трёхкомнатная квартиру №.1-2</t>
  </si>
  <si>
    <t>07:04:2000000:393</t>
  </si>
  <si>
    <t>07:04:0400003:174</t>
  </si>
  <si>
    <t xml:space="preserve">Прохладненский район, с. Красносельское, ул. Интернациональная, д.№1а </t>
  </si>
  <si>
    <t>КБР, Прохладненский район, с. Лесное, ул. Свободы, д. 11,</t>
  </si>
  <si>
    <t>постановлениеот 21.07.2015 №383, уведомление 9 от 24.07.15</t>
  </si>
  <si>
    <t>99,8 (4648500 рублей)</t>
  </si>
  <si>
    <t>01010171</t>
  </si>
  <si>
    <t>КБР, Прохладненский район, с. Лесное, ул. Свободы, д. 31</t>
  </si>
  <si>
    <t>однокомнатная квартира №1</t>
  </si>
  <si>
    <t>двухкомнатная квартира №7</t>
  </si>
  <si>
    <t>01010172</t>
  </si>
  <si>
    <t>постановлениеот 10.09.2015 №461, уведомление  от 10.09.2015 №11</t>
  </si>
  <si>
    <t>07:04:2000000:335</t>
  </si>
  <si>
    <t>07:04:2000000:334</t>
  </si>
  <si>
    <t>01010200</t>
  </si>
  <si>
    <t>КБР, Прохладненский район, с.п. ст. Солдатское</t>
  </si>
  <si>
    <t xml:space="preserve">двухкомнатная квартира, расположенная по адресу: КБР, Прохладненский район, ст. Солдатская, мкр-н Северный, д.6, кв.1, </t>
  </si>
  <si>
    <t>постановление от 25.09.2015 №494, уведомление №13 от 28.09.2015</t>
  </si>
  <si>
    <t>07:04:1600003:227</t>
  </si>
  <si>
    <t>Пост. №514 от 02.10.2015г, Уведомление №26 от 07.10.2015 г.</t>
  </si>
  <si>
    <t>однокомнатная квартира</t>
  </si>
  <si>
    <t>двухкомнатная квартира</t>
  </si>
  <si>
    <t>01010275</t>
  </si>
  <si>
    <t>01010276</t>
  </si>
  <si>
    <t>01010277</t>
  </si>
  <si>
    <t>01010278</t>
  </si>
  <si>
    <t>01010279</t>
  </si>
  <si>
    <t>01010280</t>
  </si>
  <si>
    <t>01010281</t>
  </si>
  <si>
    <t>01010282</t>
  </si>
  <si>
    <t>01010283</t>
  </si>
  <si>
    <t>01010284</t>
  </si>
  <si>
    <t>01010285</t>
  </si>
  <si>
    <t>КБР, Прохладненский район, ст. Солдатская, ул. Батюк, д.57 кв.2</t>
  </si>
  <si>
    <t>постановление от 16.12.2015 №676, уведомление №18 от 16.12.2015</t>
  </si>
  <si>
    <t>КБР, Прохладненский район, ст. Солдатская, ул. Батюк, д.57 кв.4</t>
  </si>
  <si>
    <t>КБР, Прохладненский район, ст. Солдатская, ул. Батюк, д.57 кв.7</t>
  </si>
  <si>
    <t>КБР, Прохладненский район, ст. Солдатская, ул. Батюк, д.57 кв.12</t>
  </si>
  <si>
    <t>трехкомнатная квартира</t>
  </si>
  <si>
    <t>КБР, Прохладненский район, ст. Солдатская, ул. Батюк, д.61 кв.3</t>
  </si>
  <si>
    <t>КБР, Прохладненский район, ст. Солдатская, ул. Батюк, д.61 кв.7</t>
  </si>
  <si>
    <t>КБР, Прохладненский район, ст. Солдатская, ул. Батюк, д.61 кв.8</t>
  </si>
  <si>
    <t>КБР, Прохладненский район, ст. Солдатская, ул. Батюк, д.61 кв.9</t>
  </si>
  <si>
    <t>КБР, Прохладненский район, ст. Солдатская, ул. Батюк, д.61 кв.14</t>
  </si>
  <si>
    <t>КБР, Прохладненский район, ст. Солдатская, ул. Пилипенко, д.67 кв.1</t>
  </si>
  <si>
    <t>КБР, Прохладненский район, ст. Солдатская, ул. Батюк, д.16Б кв.1</t>
  </si>
  <si>
    <t>01010290</t>
  </si>
  <si>
    <t>двухкомнатная квартира, общей площадью 70,7 кв.м., расположенная по адресу: КБР, Прохладненский район, с. Учебное, мкр-н.1, д.28 кв.1</t>
  </si>
  <si>
    <t>КБР, Прохладненский район, с.п. Учебное</t>
  </si>
  <si>
    <t>постановление от 28.12.2015 №692, уведомление №19 от 28.12.2015</t>
  </si>
  <si>
    <t>07:04:1800002:257</t>
  </si>
  <si>
    <t>КБР, Прохладненский район, с. Виноградное, ул. Молодёжная, д.№1</t>
  </si>
  <si>
    <t>КБР, Прохладненский район, с.п. Прималкинское, ул. Октябрьская, д.№200</t>
  </si>
  <si>
    <t>однокомнатная квартира №2, год ввода-1916</t>
  </si>
  <si>
    <t>постановление от 25.01.2016 №11, уведомление №1 от 25.01.2016</t>
  </si>
  <si>
    <t>постановление от 25.01.2016 №12, уведомление №2 от 25.01.2025</t>
  </si>
  <si>
    <t>01010303</t>
  </si>
  <si>
    <t>01010304</t>
  </si>
  <si>
    <t>01010305</t>
  </si>
  <si>
    <t>01010306</t>
  </si>
  <si>
    <t>01010307</t>
  </si>
  <si>
    <t>01010308</t>
  </si>
  <si>
    <t>01010309</t>
  </si>
  <si>
    <t>01010310</t>
  </si>
  <si>
    <t>01010311</t>
  </si>
  <si>
    <t>01010312</t>
  </si>
  <si>
    <t>трёхкомнатная квартира №2</t>
  </si>
  <si>
    <t>однокомнатная квартира №3</t>
  </si>
  <si>
    <t>двухкомнатная квартира №5</t>
  </si>
  <si>
    <t>трёхкомнатная квартира №9</t>
  </si>
  <si>
    <t>двухкомнатная квартира №10</t>
  </si>
  <si>
    <t>двухкомнатная квартира №11</t>
  </si>
  <si>
    <t>двухкомнатная квартира №12</t>
  </si>
  <si>
    <t>трёхкомнатная квартира №13</t>
  </si>
  <si>
    <t>двухкомнатная квартира №15</t>
  </si>
  <si>
    <t>01010313</t>
  </si>
  <si>
    <t>двухкомнатная квартира №16</t>
  </si>
  <si>
    <t>07:04:2600000:1339</t>
  </si>
  <si>
    <t>07:04:1400000:40</t>
  </si>
  <si>
    <t>07:04:1400000:41</t>
  </si>
  <si>
    <t>07:04:1400000:38</t>
  </si>
  <si>
    <t>07:04:1400000:31</t>
  </si>
  <si>
    <t>07:04:1400000:32</t>
  </si>
  <si>
    <t>07:04:1400000:33</t>
  </si>
  <si>
    <t>07:04:1400000:34</t>
  </si>
  <si>
    <t>07:04:1400000:30</t>
  </si>
  <si>
    <t>07:04:1400000:28</t>
  </si>
  <si>
    <t>07:04:1400000:27</t>
  </si>
  <si>
    <t>07:04:1400000:42</t>
  </si>
  <si>
    <t>Здание и пристройка к зданию СПДО №3</t>
  </si>
  <si>
    <t>КБР, Прохладненский район, с. Советское, ул. Угнич, д.10</t>
  </si>
  <si>
    <t>счетчик газовый</t>
  </si>
  <si>
    <t>постановление от 29.01.2016 №23, уведомление №3 от 29.01.2016</t>
  </si>
  <si>
    <t>01010315</t>
  </si>
  <si>
    <t>01010316</t>
  </si>
  <si>
    <t>01010317</t>
  </si>
  <si>
    <t>10105083</t>
  </si>
  <si>
    <t>10105084</t>
  </si>
  <si>
    <t>автотранспортное средство Ssang Yong Kyron 2013 года выпуска, рег. номер О 042 ОО 07.</t>
  </si>
  <si>
    <t>постановление от 15.02.2016 №40, уведомление №4 от 15.02.2016</t>
  </si>
  <si>
    <t>10105085</t>
  </si>
  <si>
    <t>10105086</t>
  </si>
  <si>
    <t xml:space="preserve">автошина (зимняя) в количестве 4 шт. </t>
  </si>
  <si>
    <t xml:space="preserve">автошина (летняя) марки – MICHELIN 235/70 R16 106 H LATITUDE CROSS TL в количестве 4 шт. </t>
  </si>
  <si>
    <t>53,2 га</t>
  </si>
  <si>
    <t>Гидротехническое сооружение</t>
  </si>
  <si>
    <t>07:04:2500000:23</t>
  </si>
  <si>
    <t>01010318</t>
  </si>
  <si>
    <t>земельный участок</t>
  </si>
  <si>
    <t>КБР, Прохладненский р-он, с. Советское, ул. Угнич,д.10</t>
  </si>
  <si>
    <t>07:04:2500001:18</t>
  </si>
  <si>
    <t>821 кв.м.</t>
  </si>
  <si>
    <t>Свид. ОГРП от 04.08.2011г. № 07-АВ 209054, Пост. От 23.03.2016г. №101</t>
  </si>
  <si>
    <t>04.08.2011г.</t>
  </si>
  <si>
    <t>КБР, Прохладненский район, с. Учебное, мкр-н 1, д.3</t>
  </si>
  <si>
    <t>постановление от 06.04.2016 №117, уведомление №6 от 06.04.2016</t>
  </si>
  <si>
    <t>однокомнатная квартира №5</t>
  </si>
  <si>
    <t>КБР, Прохладненский район, с. Учебное, мкр-н 1, д.4</t>
  </si>
  <si>
    <t>Всего:</t>
  </si>
  <si>
    <t>трёхкомнатная квартира  №3</t>
  </si>
  <si>
    <t>Прохладненский район, ст. Солдатская, ул. Батюк, д.№57</t>
  </si>
  <si>
    <t>07:04:1500002:104</t>
  </si>
  <si>
    <t>постановление от 11.04.2016 №123, уведомление №7 от 11.04.2016</t>
  </si>
  <si>
    <t>двухкомнатная квартира №9</t>
  </si>
  <si>
    <t>07:04:1600000:1631</t>
  </si>
  <si>
    <t>01010319</t>
  </si>
  <si>
    <t>01010320</t>
  </si>
  <si>
    <t>01010321</t>
  </si>
  <si>
    <t>01010322</t>
  </si>
  <si>
    <t>01010323</t>
  </si>
  <si>
    <t>трёхкомнатная квартира  №10</t>
  </si>
  <si>
    <t>07:04:1600000:1637</t>
  </si>
  <si>
    <t>трёхкомнатная квартира  №11</t>
  </si>
  <si>
    <t>07:04:1500002:107</t>
  </si>
  <si>
    <t>трёхкомнатная квартира  №14</t>
  </si>
  <si>
    <t>07:04:1600000:1638</t>
  </si>
  <si>
    <t>Прохладненский район, ст. Солдатская, ул. Батюк, д.№61</t>
  </si>
  <si>
    <t>07:04:1600000:1614</t>
  </si>
  <si>
    <t>07:04:1600000:1783</t>
  </si>
  <si>
    <t>01010324</t>
  </si>
  <si>
    <t>однокомнатная квартира №16</t>
  </si>
  <si>
    <t>07:04:1600000:1632</t>
  </si>
  <si>
    <t>01010325</t>
  </si>
  <si>
    <t>01010326</t>
  </si>
  <si>
    <t>07:04:1900000:209</t>
  </si>
  <si>
    <t>07:04:3300000:53</t>
  </si>
  <si>
    <t>07:04:0500004:257</t>
  </si>
  <si>
    <t>07:04:0500004:264</t>
  </si>
  <si>
    <t>07:04:0500004:223</t>
  </si>
  <si>
    <t>07:04:0500004:258</t>
  </si>
  <si>
    <t>07:04:1200001:330</t>
  </si>
  <si>
    <t>07:04:1800001:137</t>
  </si>
  <si>
    <t>07:04:2000000:429</t>
  </si>
  <si>
    <t>07:04:2000000:407</t>
  </si>
  <si>
    <t>07:04:2000000:241</t>
  </si>
  <si>
    <t>07:04:2000000:400</t>
  </si>
  <si>
    <t>07:04:1800000:253</t>
  </si>
  <si>
    <t>07:04:1800000:186</t>
  </si>
  <si>
    <t>07:04:1500002:108</t>
  </si>
  <si>
    <t>07:04:0400003:167</t>
  </si>
  <si>
    <t>07:04:0400003:168</t>
  </si>
  <si>
    <t>07:04:0400003:170</t>
  </si>
  <si>
    <t>07:04:0400003:176</t>
  </si>
  <si>
    <t>07:04:0400003:177</t>
  </si>
  <si>
    <t>07:04:0400003:173</t>
  </si>
  <si>
    <t>07:04:0400003:175</t>
  </si>
  <si>
    <t>07:04:0400003:179</t>
  </si>
  <si>
    <t>07:10:0202027:48</t>
  </si>
  <si>
    <t>07:04:1500002:105</t>
  </si>
  <si>
    <t>07:04:1500002:96</t>
  </si>
  <si>
    <t>07:04:1500002:100</t>
  </si>
  <si>
    <t>07:04:1500002:115</t>
  </si>
  <si>
    <t>07:04:1600000:1650</t>
  </si>
  <si>
    <t>07:04:1600000:1774</t>
  </si>
  <si>
    <t>07:04:1600000:1793</t>
  </si>
  <si>
    <t>07:04:1600000:1786</t>
  </si>
  <si>
    <t>07:04:1600000:1630</t>
  </si>
  <si>
    <t>07:04:1600000:1389</t>
  </si>
  <si>
    <t>07:04:1500001:39</t>
  </si>
  <si>
    <t>РНМИ</t>
  </si>
  <si>
    <t>П12005000002</t>
  </si>
  <si>
    <t>П12005000005</t>
  </si>
  <si>
    <t>П12005000006</t>
  </si>
  <si>
    <t>П12005000009</t>
  </si>
  <si>
    <t>П12005000010</t>
  </si>
  <si>
    <t>П12005000012</t>
  </si>
  <si>
    <t>П12005000020</t>
  </si>
  <si>
    <t>П12005000021</t>
  </si>
  <si>
    <t>П12005000023</t>
  </si>
  <si>
    <t>П12005000067</t>
  </si>
  <si>
    <t>П12005000348</t>
  </si>
  <si>
    <t>П12005000349</t>
  </si>
  <si>
    <t>П12005000350</t>
  </si>
  <si>
    <t>П12005000351</t>
  </si>
  <si>
    <t>П12005000352</t>
  </si>
  <si>
    <t>П12005000354</t>
  </si>
  <si>
    <t>П12005000353</t>
  </si>
  <si>
    <t>КБР, Прохладненский район, с. Учебное, д.13</t>
  </si>
  <si>
    <t>П12005000367</t>
  </si>
  <si>
    <t>П12005000371</t>
  </si>
  <si>
    <t>П12005000372</t>
  </si>
  <si>
    <t>П12005000373</t>
  </si>
  <si>
    <t>П12005000374</t>
  </si>
  <si>
    <t>П12005000375</t>
  </si>
  <si>
    <t>П12005000378</t>
  </si>
  <si>
    <t>П12005000382</t>
  </si>
  <si>
    <t>П12005000383</t>
  </si>
  <si>
    <t>П12005000394</t>
  </si>
  <si>
    <t>П12005000395</t>
  </si>
  <si>
    <t>П12005000396</t>
  </si>
  <si>
    <t>П12005000397</t>
  </si>
  <si>
    <t>П12005000400</t>
  </si>
  <si>
    <t>П12005000401</t>
  </si>
  <si>
    <t>П12005000402</t>
  </si>
  <si>
    <t>П12005000403</t>
  </si>
  <si>
    <t>П12005000406</t>
  </si>
  <si>
    <t>П12005000412</t>
  </si>
  <si>
    <t>П12005000413</t>
  </si>
  <si>
    <t>П12005000414</t>
  </si>
  <si>
    <t>П12005000415</t>
  </si>
  <si>
    <t>П12005000416</t>
  </si>
  <si>
    <t>П12005000417</t>
  </si>
  <si>
    <t>П12005000418</t>
  </si>
  <si>
    <t>П12005000419</t>
  </si>
  <si>
    <t>П12005000420</t>
  </si>
  <si>
    <t>П12005000421</t>
  </si>
  <si>
    <t>П12005000422</t>
  </si>
  <si>
    <t>П12005000427</t>
  </si>
  <si>
    <t>П12005000438</t>
  </si>
  <si>
    <t>П12005000439</t>
  </si>
  <si>
    <t>П12005000440</t>
  </si>
  <si>
    <t>П12005000441</t>
  </si>
  <si>
    <t>П12005000442</t>
  </si>
  <si>
    <t>П12005000446</t>
  </si>
  <si>
    <t>П12005000447</t>
  </si>
  <si>
    <t>П12005000448</t>
  </si>
  <si>
    <t>П12005000449</t>
  </si>
  <si>
    <t>П12005000450</t>
  </si>
  <si>
    <t>П12005000451</t>
  </si>
  <si>
    <t>П12005000452</t>
  </si>
  <si>
    <t>П12005000453</t>
  </si>
  <si>
    <t>П12005000454</t>
  </si>
  <si>
    <t>П12005000455</t>
  </si>
  <si>
    <t>П12005000456</t>
  </si>
  <si>
    <t>П12005000457</t>
  </si>
  <si>
    <t>П12005000458</t>
  </si>
  <si>
    <t>П12005000459</t>
  </si>
  <si>
    <t>П12005000460</t>
  </si>
  <si>
    <t>П12005000443</t>
  </si>
  <si>
    <t>П12005000444</t>
  </si>
  <si>
    <t>П12005000445</t>
  </si>
  <si>
    <t>П12005000464</t>
  </si>
  <si>
    <t>П12004000392</t>
  </si>
  <si>
    <t>П21000000003</t>
  </si>
  <si>
    <t>П21000000004</t>
  </si>
  <si>
    <t>П21000000117</t>
  </si>
  <si>
    <t>П21000000461</t>
  </si>
  <si>
    <t>П21000000128</t>
  </si>
  <si>
    <t>П21000000462</t>
  </si>
  <si>
    <t>П21000000463</t>
  </si>
  <si>
    <t>П21000000123</t>
  </si>
  <si>
    <t>П21000000125</t>
  </si>
  <si>
    <t>П23000000349</t>
  </si>
  <si>
    <t>П12005000699</t>
  </si>
  <si>
    <t>П11005000463</t>
  </si>
  <si>
    <t>П12005000700</t>
  </si>
  <si>
    <t>П12005000701</t>
  </si>
  <si>
    <t>01010327</t>
  </si>
  <si>
    <t>01010328</t>
  </si>
  <si>
    <t xml:space="preserve">двухкомнатная квартира №4 </t>
  </si>
  <si>
    <t>Прохладненский район, с. Учебное, мкр-н 1, д.№3</t>
  </si>
  <si>
    <t>постановление от 15.07.2016 №224, уведомление №8 от 15.07.2016</t>
  </si>
  <si>
    <t>07:04:1800000:90</t>
  </si>
  <si>
    <t>Прохладненский район, с. Учебное, мкр-н 1, д.№13</t>
  </si>
  <si>
    <t>трехкомнатная квартира №2</t>
  </si>
  <si>
    <t>Прохладненский район, с. Учебное, мкр-н 1, д.№4</t>
  </si>
  <si>
    <t>двухкомнатная квартира №4</t>
  </si>
  <si>
    <t>Прохладненский район, ж/д ст. Солдатская, ул. Батюк, д.№61</t>
  </si>
  <si>
    <t>П12005000702</t>
  </si>
  <si>
    <t>01010329</t>
  </si>
  <si>
    <t>07:04:1800000:307</t>
  </si>
  <si>
    <t>07:04:1800000:281</t>
  </si>
  <si>
    <t>07:04:1800000:237</t>
  </si>
  <si>
    <t>07:04:1600000:1619</t>
  </si>
  <si>
    <t>01010330</t>
  </si>
  <si>
    <t>01010331</t>
  </si>
  <si>
    <t>01010332</t>
  </si>
  <si>
    <t>01010333</t>
  </si>
  <si>
    <t>двухкомнатная квартира №3</t>
  </si>
  <si>
    <t>Прохладненский район, с. Учебное, мкр-н 1, д.№12</t>
  </si>
  <si>
    <t>07:04:1800000:235</t>
  </si>
  <si>
    <t>07:04:1800000:231</t>
  </si>
  <si>
    <t>постановление от 14.09.2016 №298, уведомление №8 от 19.09.2016</t>
  </si>
  <si>
    <t>постановление от 25.01.2016 №12, уведомление №2 от 25.01.2016</t>
  </si>
  <si>
    <t>П12005000703</t>
  </si>
  <si>
    <t>П12005000704</t>
  </si>
  <si>
    <t>П12005000705</t>
  </si>
  <si>
    <t>П12005000706</t>
  </si>
  <si>
    <t>П12005000707</t>
  </si>
  <si>
    <t>П12005000708</t>
  </si>
  <si>
    <t>П12005000709</t>
  </si>
  <si>
    <t>П12005000710</t>
  </si>
  <si>
    <t>П12005000711</t>
  </si>
  <si>
    <t>01010334</t>
  </si>
  <si>
    <t>01010335</t>
  </si>
  <si>
    <t>01010336</t>
  </si>
  <si>
    <t>01010337</t>
  </si>
  <si>
    <t>01010338</t>
  </si>
  <si>
    <t>трехкомнатная квартира №4</t>
  </si>
  <si>
    <t>07:04:1800000:188</t>
  </si>
  <si>
    <t>07:04:1800000:271</t>
  </si>
  <si>
    <t>Пост. №234 от 20.07.16г, уведомление №9 от 07.10.2016</t>
  </si>
  <si>
    <t>Пост. №144 от 29.04.16г, уведомление №9 от 07.10.2016</t>
  </si>
  <si>
    <t>однокомнатная квартира №4</t>
  </si>
  <si>
    <t>Прохладненский район, ж/д ст. Солдатская, ул. Батюк, д.61</t>
  </si>
  <si>
    <t>07:04:1600000:1607</t>
  </si>
  <si>
    <t>Пост. №596 от 02.11.15г, уведомление №11 от 20.10.2016</t>
  </si>
  <si>
    <t>П21000000475</t>
  </si>
  <si>
    <t>П21000000476</t>
  </si>
  <si>
    <t>П21000000477</t>
  </si>
  <si>
    <t>10105098</t>
  </si>
  <si>
    <t>10105099</t>
  </si>
  <si>
    <t>10105100</t>
  </si>
  <si>
    <t>Кондиционер в количестве 3 шт. инв №00000204-00000206</t>
  </si>
  <si>
    <t>Сплит система инв№10105220</t>
  </si>
  <si>
    <t>Сплит система LG G07LH, инв №10105219</t>
  </si>
  <si>
    <t>постановление от 19.10.2016 №327, уведомление №13 от 21.10.2016</t>
  </si>
  <si>
    <t xml:space="preserve">Нежилые помещения (лит. А, А1, А2, А3, А4, а), </t>
  </si>
  <si>
    <t xml:space="preserve">КБР, г. Прохладный, ул. Боронтова, 275, </t>
  </si>
  <si>
    <t xml:space="preserve">07:10:0000000:8985 </t>
  </si>
  <si>
    <t>Пост. №416 от 30.11.15г, уведомление №15 от 30.11.2016</t>
  </si>
  <si>
    <t xml:space="preserve">Здание мастерской (лит. Б),  </t>
  </si>
  <si>
    <t>07:10:0000000:8439</t>
  </si>
  <si>
    <t xml:space="preserve">Здание хозяйственного склада (лит. Г) </t>
  </si>
  <si>
    <t>07:10:0000000:8487</t>
  </si>
  <si>
    <t>уборная</t>
  </si>
  <si>
    <t>П12005000712</t>
  </si>
  <si>
    <t>01010339</t>
  </si>
  <si>
    <t>П12005000713</t>
  </si>
  <si>
    <t>КБР, г. Прохладный, ул. Боронтова, 275</t>
  </si>
  <si>
    <t>07:10:0402003:44</t>
  </si>
  <si>
    <t>01010340</t>
  </si>
  <si>
    <t>01010341</t>
  </si>
  <si>
    <t>П12005000714</t>
  </si>
  <si>
    <t>19.10.2016, 07-07/004-07/004/062/2016-391/2</t>
  </si>
  <si>
    <t>19.10.2016, 07-07/004-07/004/062/2016-392/2</t>
  </si>
  <si>
    <t>19.10.2016, 07-07/004-07/004/062/2016-393/2</t>
  </si>
  <si>
    <t>07:04:1800001:183</t>
  </si>
  <si>
    <t>Пост. №30 от 09.02.16г, уведомление №16 от 26.12.2016</t>
  </si>
  <si>
    <t>П12005000727</t>
  </si>
  <si>
    <t>01010342</t>
  </si>
  <si>
    <t xml:space="preserve">Нежилые помещения (лит. А) </t>
  </si>
  <si>
    <t>Пост. №17 от 01.02.16г, уведомление №17 от 28.12.2016</t>
  </si>
  <si>
    <t>07-07/004-07/004/062/2016-390/2 от 19.10.16 доля в праве 47/50 и 3/50</t>
  </si>
  <si>
    <t>П21000000746</t>
  </si>
  <si>
    <t>автошина (лето) 185/75 R16 Н/К КАМА-232 95 Т БК 4шт.; автошины (зимние) 4шт.; аккумулятор автомобильный 60 Ач; диски колес 4шт.</t>
  </si>
  <si>
    <t>Пшуков З.З</t>
  </si>
  <si>
    <t>П12005000747</t>
  </si>
  <si>
    <t>01010344</t>
  </si>
  <si>
    <t>07:04:1800000:173</t>
  </si>
  <si>
    <t>Пост. №261 от 28.08.17г, уведомление №7 от 19.09.2017</t>
  </si>
  <si>
    <t>П12005000748</t>
  </si>
  <si>
    <t>01010345</t>
  </si>
  <si>
    <t>Скважина №64531, Водонапорная башня Рожновского</t>
  </si>
  <si>
    <t>с.п. Заречное</t>
  </si>
  <si>
    <t>07:04:0000000:1635 07:04:0000000:1627</t>
  </si>
  <si>
    <t xml:space="preserve">203м                  16 ку.м. </t>
  </si>
  <si>
    <t>Пост. №316 от 10.10.17г, уведомление №8 от 10.10.2017</t>
  </si>
  <si>
    <t>П12005000749</t>
  </si>
  <si>
    <t>П12005000750</t>
  </si>
  <si>
    <t>01010346</t>
  </si>
  <si>
    <t>01010347</t>
  </si>
  <si>
    <t>Скважина №2717, Водонапорная башня Рожновского</t>
  </si>
  <si>
    <t>с.п. Заречное, с. Прогресс</t>
  </si>
  <si>
    <t>07:04:0000000:1661 07:04:0000000:1626</t>
  </si>
  <si>
    <t xml:space="preserve">300м                  16 ку.м. </t>
  </si>
  <si>
    <t>Централизованная система водоснабжения</t>
  </si>
  <si>
    <t>8170м</t>
  </si>
  <si>
    <t>01010348</t>
  </si>
  <si>
    <t>П12005000751</t>
  </si>
  <si>
    <t>07:04:0000000:1654</t>
  </si>
  <si>
    <t>1550м</t>
  </si>
  <si>
    <t>П12005000752</t>
  </si>
  <si>
    <t>01010349</t>
  </si>
  <si>
    <t>01010350</t>
  </si>
  <si>
    <t>ст. Солдатская</t>
  </si>
  <si>
    <t>07:04:0000000:1671</t>
  </si>
  <si>
    <t>20 куб.м.</t>
  </si>
  <si>
    <t>П12005000753</t>
  </si>
  <si>
    <t>Водозаборная скважина с павильоном № 142 "Д"</t>
  </si>
  <si>
    <t>200м</t>
  </si>
  <si>
    <t>01010351</t>
  </si>
  <si>
    <t>07:04:0000000:1679</t>
  </si>
  <si>
    <t>07:04:0000000:1680</t>
  </si>
  <si>
    <t>24700м</t>
  </si>
  <si>
    <t>П12005000754</t>
  </si>
  <si>
    <t>01010352</t>
  </si>
  <si>
    <t>П12005000755</t>
  </si>
  <si>
    <t>01010353</t>
  </si>
  <si>
    <t>Водонапорная башня "ж.д. ст. Солатская"</t>
  </si>
  <si>
    <t>07:04:0000000:1686</t>
  </si>
  <si>
    <t>25 куб.м</t>
  </si>
  <si>
    <t>07:04:0000000:1689</t>
  </si>
  <si>
    <t>Водонапорнвая башня "Больничная"</t>
  </si>
  <si>
    <t>07:04:1600000:1724</t>
  </si>
  <si>
    <t>П21000000757</t>
  </si>
  <si>
    <t>П21000000758</t>
  </si>
  <si>
    <t>П21000000759</t>
  </si>
  <si>
    <t>П21000000760</t>
  </si>
  <si>
    <t>П21000000761</t>
  </si>
  <si>
    <t>П21000000762</t>
  </si>
  <si>
    <t>П21000000763</t>
  </si>
  <si>
    <t>П21000000764</t>
  </si>
  <si>
    <t>Автотранспортное средство марки ПАЗ 32053-70, 2006 года выпуска, государственный номер – Е 656 ВВ 07, VIN – Х1M3205EX60009840, модель, № двигателя – 523400 61023136, кузов 60009840, ПТС 52 МК 815303, выдан ООО «Павловский автобусный завод» от 01.11.2006г.</t>
  </si>
  <si>
    <t xml:space="preserve">Автотранспортное средство марки ПАЗ 32053-70, 2006 года выпуска, государственный номер – Е 632 ВВ 07, VIN – Х1M3205EX60009802, модель, № двигателя – 523400 61023899, кузов 60009802, ПТС 52 МК 815300, выдан ООО «Павловский автобусный завод» от 01.11.2006г </t>
  </si>
  <si>
    <t>Автотранспортное средство марки ПАЗ 32053-70, 2007 года выпуска, регистрационный номер К 226 ВА 07, идентификационный номер (VIN) – Х1М3205ЕХ70008383, модель, № двигателя – 523400   71021782, ПТС №52 МО 348191, выдан ООО «Павловский автобусный завод» от 11.10.2007г</t>
  </si>
  <si>
    <t>Автотранспортное средство марки ПАЗ 32053-70, 2007 года выпуска, регистрационный номер К 229 ВА 07, идентификационный номер (VIN) – Х1М3205ЕХ70007320, модель, № двигателя – 523400   71019542, ПТС №52 МО 348184, выданный ООО «Павловский автобусный за-вод» от 11.10.2007г</t>
  </si>
  <si>
    <t>Автотранспортное средство марки ПАЗ 32053-70, 2006 года выпуска, регистрационный номер К 111 ВА 07, идентификационный номер (VIN) – Х1М3205ЕХ60009758, модель, № двигателя – 523400   61023782, ПТС №52 МК 815293, выданный ООО «Павловский автобусный за-вод» от 01.11.2006г</t>
  </si>
  <si>
    <t>Автотранспортное средство марки ПАЗ 32053-70, 2007 года выпуска, регистрационный номер К 149 ВА 07, идентификационный номер (VIN) – Х1М3205ЕХ70007270, модель, № двигателя – 523400   71019270, ПТС №52 МО 348188, выданный ООО «Павловский автобусный за-вод» от 11.10.2007г</t>
  </si>
  <si>
    <t>Автотранспортное средство марки ПАЗ 32053-70, 2006 года выпуска, регистрационный номер Е 622 ВВ 07, идентификационный номер (VIN) – Х1М3205ЕХ60011457, модель, № двигателя – 523400   61028733, ПТС №52 ММ 443004, выданный ООО «Павловский автобусный за-вод» от 21.12.2006г</t>
  </si>
  <si>
    <t>Автотранспортное средство марки ПАЗ 32053-70, 2007 года выпуска, регистрационный номер К 148 ВА 07, идентификационный номер (VIN) – Х1М3205ЕХ70007205, модель, № двигателя – 523400   71018826, ПТС №52 МО 348183, выданный ООО «Павловский автобусный за-вод» от 11.10.2007г</t>
  </si>
  <si>
    <t>П21000000765</t>
  </si>
  <si>
    <t>Автотранспортное средство марки ПАЗ 32053-70, 2006 года выпуска, регистрационный номер Е 654 ВВ 07, идентификационный номер (VIN) – Х1М3205ЕХ60011467, модель, № двигателя – 523400   61028802, ПТС №52 ММ 443003, выданный ООО «Павловский автобусный за-вод» от 21.12.2006г.</t>
  </si>
  <si>
    <t>П12005000756</t>
  </si>
  <si>
    <t>01010354</t>
  </si>
  <si>
    <t>Закрытая трансформаторная подстанция - 10/0,4 кВ</t>
  </si>
  <si>
    <t>с. Карагач</t>
  </si>
  <si>
    <t>07:04:1700014:191</t>
  </si>
  <si>
    <t>16 ,0</t>
  </si>
  <si>
    <t>Пост. №379 от 09.11.17г, уведомление №12 от 17.11.2017</t>
  </si>
  <si>
    <t>П12005000757</t>
  </si>
  <si>
    <t>01010355</t>
  </si>
  <si>
    <t>01010356</t>
  </si>
  <si>
    <t>07:04:1700008:104</t>
  </si>
  <si>
    <t>П12005000758</t>
  </si>
  <si>
    <t>01010357</t>
  </si>
  <si>
    <t>ст-ца Екатериноградская</t>
  </si>
  <si>
    <t>07:04:1900014:112</t>
  </si>
  <si>
    <t>169 874.46</t>
  </si>
  <si>
    <t>П12005000759</t>
  </si>
  <si>
    <t>ст-ца Солдатская</t>
  </si>
  <si>
    <t>07:04:1600003:240</t>
  </si>
  <si>
    <t>П12005000760</t>
  </si>
  <si>
    <t>Раздел 1. Сведения о муниципальном недвижимом имуществе на 01.01.2018</t>
  </si>
  <si>
    <t>07:04:1600000:1775</t>
  </si>
  <si>
    <t>Раздел 2. Сведения о муниципальном движимом имуществе на 01.01.2018г.</t>
  </si>
  <si>
    <t>Пшуков З.З.</t>
  </si>
  <si>
    <t>Договор хоз ведения №1 от 22.11.17г.</t>
  </si>
  <si>
    <t>Договор аренды с ООО "Автошкола"</t>
  </si>
  <si>
    <t>1 этаж аренда, 2 безвозм польз</t>
  </si>
  <si>
    <t>Пост. №352 от 27.10.17, увед №1 от 09.01.18</t>
  </si>
  <si>
    <t>Договор соц найма</t>
  </si>
  <si>
    <t>Безвозмезд польз</t>
  </si>
  <si>
    <t xml:space="preserve">Договор аренды с Асановым </t>
  </si>
  <si>
    <t>Пост. №377 от 09.11.17, увед №2 от 15.01.18</t>
  </si>
  <si>
    <t>Пост. №18 от 11.01.18, увед №4 от 15.01.18</t>
  </si>
  <si>
    <t>Раздел 1. Сведения о муниципальном недвижимом имуществе на 01.02.2018</t>
  </si>
  <si>
    <t>П12005000019</t>
  </si>
  <si>
    <t>01010034</t>
  </si>
  <si>
    <t>помещение</t>
  </si>
  <si>
    <t>ж.д.ст. Солдатская, ул. Батюк, д.12</t>
  </si>
  <si>
    <t>07:04:1600000:1641</t>
  </si>
  <si>
    <t>Пост. от 18.04.2012 г. № 394 (уведомление №4 от 24.04.2012г.)</t>
  </si>
  <si>
    <t>П12005000370</t>
  </si>
  <si>
    <t>01010141</t>
  </si>
  <si>
    <t xml:space="preserve">двухкомнатная квартира №8, </t>
  </si>
  <si>
    <t>07:04:1600000:1609</t>
  </si>
  <si>
    <t>Пост. №416 от 04.12.17, увед №5 от 15.01.18</t>
  </si>
  <si>
    <t>П12005000766</t>
  </si>
  <si>
    <t>КБР, Прохладненский район, с. Прималкинское, пер. Школьный, 2/2</t>
  </si>
  <si>
    <t>07:04:2600021:150</t>
  </si>
  <si>
    <t>П12005000767</t>
  </si>
  <si>
    <t>Здание ФОК Прималкинское</t>
  </si>
  <si>
    <t>07:04:2600021:152</t>
  </si>
  <si>
    <t>П12005000768</t>
  </si>
  <si>
    <t>Модульная котельная</t>
  </si>
  <si>
    <t>П12005000769</t>
  </si>
  <si>
    <t>Транформаторная подстанция</t>
  </si>
  <si>
    <t>Пост. №477 от 29.12.17г, уведомление №13 от 29.12.2017</t>
  </si>
  <si>
    <t>П21000000770</t>
  </si>
  <si>
    <t>Спортивный инвентарь и оборудование для оснащения ФОК Прималкинское в количестве 119 ед.</t>
  </si>
  <si>
    <t>П21000000771</t>
  </si>
  <si>
    <t>Материальные запасы для оснащения ФОК Прималкинское в количестве 12 ед.</t>
  </si>
  <si>
    <t>П21000000772</t>
  </si>
  <si>
    <t>Спортивный инвентарь и оборудование в количестве 27 ед.</t>
  </si>
  <si>
    <t>Раздел 1. Сведения о муниципальном недвижимом имуществе на 01.03.2018</t>
  </si>
  <si>
    <t>П21000000745</t>
  </si>
  <si>
    <t>ЛАДА-212140, 2009 года выпуска, государственный номер – Т 492 ВМ 07,VIN-ХТА 212140А1940241,№ двигателя 9303878, кузов ХТА212140А1940241,ПТС 63 МХ 250771, выдан ОАО «АВТОВАЗ» от 21.10.2009г.</t>
  </si>
  <si>
    <t>постановление от 22.03.2018 №125, уведомление №2 от 22.03.2018</t>
  </si>
  <si>
    <t>Раздел 2. Сведения о муниципальном движимом имуществе на 01.04.2018</t>
  </si>
  <si>
    <t xml:space="preserve">Приложение № 1
 </t>
  </si>
  <si>
    <t>кв.Южный 5</t>
  </si>
  <si>
    <t>07:04:0100002:43</t>
  </si>
  <si>
    <t>Распоряжение от 17.05.2011 №73-р</t>
  </si>
  <si>
    <t>ФАП</t>
  </si>
  <si>
    <t>07-07-05/002/2008-715</t>
  </si>
  <si>
    <t>с.п.Малакановское</t>
  </si>
  <si>
    <t>недостроенный жилой дом</t>
  </si>
  <si>
    <t>ул.Новая б/н</t>
  </si>
  <si>
    <t>07:04:0100000:160</t>
  </si>
  <si>
    <t>ул.Интернациональная</t>
  </si>
  <si>
    <t>07:04:0000000:1650</t>
  </si>
  <si>
    <t>акт приема -передачи объекта основных средств от 07.04.2008</t>
  </si>
  <si>
    <t>07:04:0000000:1675</t>
  </si>
  <si>
    <t>выписка из реестра муниципального имущества от 08.02.2016 №4</t>
  </si>
  <si>
    <t>07:04:0000000:1649</t>
  </si>
  <si>
    <t>25 куб.м.</t>
  </si>
  <si>
    <t>выписка из реестра муниципального имущества от 11.08.2016 №7</t>
  </si>
  <si>
    <t>07:04:0000000:1750</t>
  </si>
  <si>
    <t>№24551</t>
  </si>
  <si>
    <t xml:space="preserve">скважина </t>
  </si>
  <si>
    <t xml:space="preserve">водонапорная башня Рожновского </t>
  </si>
  <si>
    <t xml:space="preserve">водонапорная башня </t>
  </si>
  <si>
    <t>Постановление от 15.01.2010 №1а</t>
  </si>
  <si>
    <t>сооружения водозаборные (водопроводные сети)</t>
  </si>
  <si>
    <t>под зданием СДК</t>
  </si>
  <si>
    <t>07:04:010002:49</t>
  </si>
  <si>
    <t>распоряжение от 17.05.2011 №73-р</t>
  </si>
  <si>
    <t xml:space="preserve">земельный участок ( старый ФАП </t>
  </si>
  <si>
    <t>земельный участок ( новый ФАП )</t>
  </si>
  <si>
    <t>кв.Южный 3</t>
  </si>
  <si>
    <t>07:04:0100002:197</t>
  </si>
  <si>
    <t>выписка 18.12.2018 года</t>
  </si>
  <si>
    <t>выписка  13.04.2017  года</t>
  </si>
  <si>
    <t xml:space="preserve">с.п.Малакановское </t>
  </si>
  <si>
    <t xml:space="preserve"> земельный участок общежитие </t>
  </si>
  <si>
    <t>07:04:0100002:86</t>
  </si>
  <si>
    <t>внутрихозяйственные дорогоги</t>
  </si>
  <si>
    <t>постановление Главы № 4 от 24.05.10</t>
  </si>
  <si>
    <t>ул.. Садовая</t>
  </si>
  <si>
    <t xml:space="preserve">ул.Молодежная </t>
  </si>
  <si>
    <t xml:space="preserve">ул. Новая </t>
  </si>
  <si>
    <t xml:space="preserve">пер. Виноградный </t>
  </si>
  <si>
    <t xml:space="preserve">пер. Первомайский  </t>
  </si>
  <si>
    <t>подъезд к МТФ</t>
  </si>
  <si>
    <t xml:space="preserve">кв.Южный </t>
  </si>
  <si>
    <t>Раздел 1. Сведения о муниципальном недвижимом имуществе на 01.01.2022г.</t>
  </si>
  <si>
    <t xml:space="preserve">Глава  с.п. Малакановское </t>
  </si>
  <si>
    <t>Пурик С.Р.</t>
  </si>
  <si>
    <t xml:space="preserve">Главный бухгалтер </t>
  </si>
  <si>
    <t>Алфимова Е.А.</t>
  </si>
  <si>
    <t>Форма реестра муниципального имущества с.п.  Малакановское  Прохладненского муниципального района</t>
  </si>
  <si>
    <t>Раздел 1. Сведения о муниципальном недвижимом имуществе на 01.01.2020г.</t>
  </si>
  <si>
    <t>Раздел 1. Сведения о муниципальном недвижимом имуществе на 01.01.2021г.</t>
  </si>
  <si>
    <t xml:space="preserve">Полное наименование  </t>
  </si>
  <si>
    <t>Организационно-правовая форма юридического лица</t>
  </si>
  <si>
    <t xml:space="preserve">Адрес (местонахождение) </t>
  </si>
  <si>
    <t>ОГРН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</si>
  <si>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</si>
  <si>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 тыс. руб.</t>
  </si>
  <si>
    <t xml:space="preserve">Размер доли, принадлежащей муниципальному образованию в уставном (складочном) капитале, в процентах (для хозяйственных обществ и товариществ)
</t>
  </si>
  <si>
    <t>Балансовая стоимость основных средств (фондов) (для муниципальных учреждений и муниципальных унитарных предприятий) тыс. руб.</t>
  </si>
  <si>
    <t>Остаточная стоимость основных средств (фондов) (для муниципальных учреждений и муниципальных унитарных предприятий) тыс. руб.</t>
  </si>
  <si>
    <t>Среднесписочная численность работников (для муниципальных учреждений и муниципальных унитарных предприятий)</t>
  </si>
  <si>
    <t>учреждение</t>
  </si>
  <si>
    <t>3.2. муниципальные унитарные предприятия</t>
  </si>
  <si>
    <t>3.3. хозяйственные общества, товарищества</t>
  </si>
  <si>
    <t>Автомобиль ВАЗ 2107</t>
  </si>
  <si>
    <t>Печатная машинка</t>
  </si>
  <si>
    <t>Тумба с 4-мя ящиками ПМ 1702</t>
  </si>
  <si>
    <t>Пол стенки кабинетной</t>
  </si>
  <si>
    <t>Стол тенисный</t>
  </si>
  <si>
    <t>Пневмовинтовка</t>
  </si>
  <si>
    <t>Придорожный указатель</t>
  </si>
  <si>
    <t>Кресло на роликах мененжера</t>
  </si>
  <si>
    <t>Стол 2-х тумбовый</t>
  </si>
  <si>
    <t>01.12.2009</t>
  </si>
  <si>
    <t>Автомобиль LADA Granta седан</t>
  </si>
  <si>
    <t>18.12.2019</t>
  </si>
  <si>
    <t>31.12.2000</t>
  </si>
  <si>
    <t>07.08.2008</t>
  </si>
  <si>
    <t>20.12.2011</t>
  </si>
  <si>
    <t>20.12.2010</t>
  </si>
  <si>
    <t>21.12.2016</t>
  </si>
  <si>
    <t>Блок питания 350 Вт</t>
  </si>
  <si>
    <t>Корпус черный к системн.</t>
  </si>
  <si>
    <t>Gigabijte плата МВ</t>
  </si>
  <si>
    <t>НГМД FDD-3.5 NEC blask</t>
  </si>
  <si>
    <t>Процесор Intel Pentium</t>
  </si>
  <si>
    <t>Фильтр сетевой SURGE</t>
  </si>
  <si>
    <t>Модем ADSL -2500U</t>
  </si>
  <si>
    <t>Манипулятор</t>
  </si>
  <si>
    <t>Память DDK</t>
  </si>
  <si>
    <t>Модем</t>
  </si>
  <si>
    <t>Микровалновая печь Samsung</t>
  </si>
  <si>
    <t xml:space="preserve"> Модуль памяти DIMM</t>
  </si>
  <si>
    <t>Стерилизатор</t>
  </si>
  <si>
    <t>Привод DVD</t>
  </si>
  <si>
    <t>Картиридж</t>
  </si>
  <si>
    <t>Устройство USB</t>
  </si>
  <si>
    <t>Колонки</t>
  </si>
  <si>
    <t>NGMD SATA</t>
  </si>
  <si>
    <t>Профессион. кабель</t>
  </si>
  <si>
    <t>Кабель удлинитель USB</t>
  </si>
  <si>
    <t>Клавиатура белая Samsung</t>
  </si>
  <si>
    <t>Манипулятор MOUSE</t>
  </si>
  <si>
    <t>06.03.2008</t>
  </si>
  <si>
    <t>08.02.2000</t>
  </si>
  <si>
    <t>Сведения о балансовой стоимости движимого имущества и начисленной амортизации (износе)</t>
  </si>
  <si>
    <t>Даты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</si>
  <si>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</si>
  <si>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Даты возникновения  и прекращения права муниципальной собственности на движимое имущество</t>
  </si>
  <si>
    <t>Мяч Ф/Б 19</t>
  </si>
  <si>
    <t>Мяч В/Б "МИКАСА"</t>
  </si>
  <si>
    <t>Набор тенисный 3</t>
  </si>
  <si>
    <t>Мяч для тениса</t>
  </si>
  <si>
    <t>Ракетка тенисная 2</t>
  </si>
  <si>
    <t>Мяч б/б "Лагуна"</t>
  </si>
  <si>
    <t>Мяч в/б "Микаса"</t>
  </si>
  <si>
    <t>Мяч ф/б "Селект"</t>
  </si>
  <si>
    <t>Набор тенисный</t>
  </si>
  <si>
    <t>Набор тенисный 2</t>
  </si>
  <si>
    <t>Ракетка тенисная</t>
  </si>
  <si>
    <t>27.12.2018</t>
  </si>
  <si>
    <t>17.05.2018</t>
  </si>
  <si>
    <t>Кресло BRABIX Jet MG-315</t>
  </si>
  <si>
    <t>Тенисный набор</t>
  </si>
  <si>
    <t>Баскетбольный Мяч  "Лагуна"</t>
  </si>
  <si>
    <t>Мяч для тениса 2</t>
  </si>
  <si>
    <t>Мяч для тениса 3-19</t>
  </si>
  <si>
    <t>Мяч Волейбольный</t>
  </si>
  <si>
    <t>Футбольный мяч</t>
  </si>
  <si>
    <t>23.12.2019</t>
  </si>
  <si>
    <t>11.12.2019</t>
  </si>
  <si>
    <t xml:space="preserve">Местная администрация с.п.Малакановское </t>
  </si>
  <si>
    <t xml:space="preserve">Глава с.п. Малакановское  </t>
  </si>
  <si>
    <t>Муниципальное казенное учреждение культуры "Клуб сельского поселения Малакановского"</t>
  </si>
  <si>
    <t xml:space="preserve">КБР, Прохладненский район, с.п. Малакановское ул. Интернациональная 9а </t>
  </si>
  <si>
    <t>1060716002181, 10.10.2017 года</t>
  </si>
  <si>
    <t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с.п. Малакановская  Прохладненского муниципального района иных юридических лицах, в которых с.п.Малакановская  Прохладненского муниципальныого района является учредителем (участником)</t>
  </si>
  <si>
    <t>Вывеска</t>
  </si>
  <si>
    <t>Стол 1 тумбовый</t>
  </si>
  <si>
    <t>Сейф</t>
  </si>
  <si>
    <t>Стол офисный ПМ -1603</t>
  </si>
  <si>
    <t>Стол компьютерный  ПМ -1604</t>
  </si>
  <si>
    <t>Обогреватель кварцевый</t>
  </si>
  <si>
    <t>Стенд для объявлений</t>
  </si>
  <si>
    <t>Шкаф книжный</t>
  </si>
  <si>
    <t>Кресла на колесах</t>
  </si>
  <si>
    <t>Телефон Panasonik KX TG1612</t>
  </si>
  <si>
    <t>Стол для пищ. машинки</t>
  </si>
  <si>
    <t>10.03.2000</t>
  </si>
  <si>
    <t>Мяч В/Б 20</t>
  </si>
  <si>
    <t>Набор тенисных ракеток</t>
  </si>
  <si>
    <t>Мяч  для баскетбола</t>
  </si>
  <si>
    <t>Стул для  персонала и посетителей</t>
  </si>
  <si>
    <t>Кресло офисное METTA  глава</t>
  </si>
  <si>
    <t>Стол письменный 1600*600*750  орех пирамидальный</t>
  </si>
  <si>
    <t>Тумба приставная 3 ящика  орех французкий</t>
  </si>
  <si>
    <t>Стол письменный эргономичный правый  орех французкий</t>
  </si>
  <si>
    <t>Стол письменный эргономичный левый орех французкий</t>
  </si>
  <si>
    <t>25.11.2020</t>
  </si>
  <si>
    <t>17.11.2020</t>
  </si>
  <si>
    <t>Мяч Б/Б</t>
  </si>
  <si>
    <t>МФУ А4 Epson L3050, 5/10стр./мин</t>
  </si>
  <si>
    <t>14.02.2020</t>
  </si>
  <si>
    <t>мяч для  настольного тениса</t>
  </si>
  <si>
    <t>Ракетка для настольного тениса</t>
  </si>
  <si>
    <t>блок для йоги</t>
  </si>
  <si>
    <t>Насос для мяча</t>
  </si>
  <si>
    <t>Мяч детский</t>
  </si>
  <si>
    <t>Фитнес резинка</t>
  </si>
  <si>
    <t>мяч  для фитнеса</t>
  </si>
  <si>
    <t>Мяч Б/Б-1</t>
  </si>
  <si>
    <t>22.09.2021</t>
  </si>
  <si>
    <t xml:space="preserve">3.1. муниципальные учреждения на 01.01.2020 года </t>
  </si>
  <si>
    <t xml:space="preserve">2.1 Сведения о муницинальном движимом имуществе и иное не относящееся к недвижимому имуществу </t>
  </si>
  <si>
    <t>Раздел 2. Сведения о муниципальном движимом имуществе с.п. Мавлакановское Прохладненского муниципального района КБР  на 01.01.2020года</t>
  </si>
  <si>
    <t>Раздел 2. Сведения о муниципальном движимом имуществе  С.П. Малакановское Прохладненского муниципального района КБР на 01.01.2021года</t>
  </si>
  <si>
    <t>Балансовая стоимость недвижимого имущества  (тыс.руб.)</t>
  </si>
  <si>
    <t>Аммортизация (тыс.руб.)</t>
  </si>
  <si>
    <t>Кадастровая стоимость недвижимого имущества  (тыс.руб.)</t>
  </si>
  <si>
    <t xml:space="preserve">Остаточная стоимость  (тыс.руб) </t>
  </si>
  <si>
    <t>Аммортизация ( тыс.руб)</t>
  </si>
  <si>
    <t>Остаточная стоимость        ( тыс.руб.)</t>
  </si>
  <si>
    <t>Балансовая стоимость недвижимого имущества      ( тыс.руб.)</t>
  </si>
  <si>
    <t>Балансовая стоимость недвижимого имущества     ( тыс. руб.)</t>
  </si>
  <si>
    <t>Аммортизация  ( тыс.руб.)</t>
  </si>
  <si>
    <t xml:space="preserve">Остаточная стоимость     ( тыс.руб.) </t>
  </si>
  <si>
    <t>Аммортизация</t>
  </si>
  <si>
    <t>Остаточная стоимость</t>
  </si>
  <si>
    <t xml:space="preserve">Аммортизация </t>
  </si>
  <si>
    <t xml:space="preserve">Остаточная стоимость </t>
  </si>
  <si>
    <t>Заргарова А.А.</t>
  </si>
  <si>
    <t>Раздел 1. Сведения о муниципальном недвижимом имуществе на 01.01.2023г.</t>
  </si>
  <si>
    <t>внутрихозяйственные дороги</t>
  </si>
  <si>
    <t>Раздел 2. Сведения о муниципальном движимом имуществе на 01.01.2023года</t>
  </si>
  <si>
    <t>21.12.2021-30.12.2022</t>
  </si>
  <si>
    <t>Мат</t>
  </si>
  <si>
    <t>3.1. муниципальные учреждения на 01.01.2023 года</t>
  </si>
  <si>
    <t>Начисленная амортизация  ( износ.)</t>
  </si>
  <si>
    <t>газопровод</t>
  </si>
  <si>
    <t>ул.кв. Южный</t>
  </si>
  <si>
    <t>ограждение вокруг скважин</t>
  </si>
  <si>
    <t>ул Интернациональная  9</t>
  </si>
  <si>
    <t>07:04:010002:19</t>
  </si>
  <si>
    <t>Балансовая стоимость движимого имущества руб</t>
  </si>
  <si>
    <t>Реквизиты документов - оснований возникновения  права муниципальной собственности на движимое имущество</t>
  </si>
  <si>
    <t>Даты возникновения   права муниципальной собственности на движимое имущество</t>
  </si>
  <si>
    <t>Реквизиты документов - оснований возникновения прекращения права муниципальной собственности на движимое имущество</t>
  </si>
  <si>
    <t>Даты прекращения права муниципальной собственности на движимое имущество</t>
  </si>
  <si>
    <t>Сведения об установленных в отношении муниципального движимого имущества ограничениях (обременениях) с указанием основания и даты их возникновения</t>
  </si>
  <si>
    <t>ограждения территории здания местной администрации с.п.Малакановское</t>
  </si>
  <si>
    <t>принтер ГХ-1170 Epson</t>
  </si>
  <si>
    <t>монитор Е-50</t>
  </si>
  <si>
    <t>принтер НР Laser 1320</t>
  </si>
  <si>
    <t>холодильник</t>
  </si>
  <si>
    <t>факс Panasonik</t>
  </si>
  <si>
    <t xml:space="preserve">монитор VA916 </t>
  </si>
  <si>
    <t>принтер-сканер-копир "Canon"</t>
  </si>
  <si>
    <t>бензотриммер             (газонокосилка)</t>
  </si>
  <si>
    <t>Програмно-аппаратный комплекс</t>
  </si>
  <si>
    <t>монитор -aser</t>
  </si>
  <si>
    <t xml:space="preserve"> Сплит Green GRI-07HS1/GRO-07HS1
</t>
  </si>
  <si>
    <t>Холодильник "Атлант 367-00"</t>
  </si>
  <si>
    <t>Компьютер</t>
  </si>
  <si>
    <t>2001г.</t>
  </si>
  <si>
    <t>авг.      2005г.</t>
  </si>
  <si>
    <t>2000г.</t>
  </si>
  <si>
    <t>20.06. 2008г.</t>
  </si>
  <si>
    <t>21.06.2010г.</t>
  </si>
  <si>
    <t>30.06.2008г.</t>
  </si>
  <si>
    <t>20.06.2008г.</t>
  </si>
  <si>
    <t>04.03.2009г.</t>
  </si>
  <si>
    <t>09.07.2016г.</t>
  </si>
  <si>
    <t>31.12.2016г.</t>
  </si>
  <si>
    <t>ИБП (ист. бесперебойного питания)</t>
  </si>
  <si>
    <t>Компьютер в сборе главы</t>
  </si>
  <si>
    <t>Компьютер в комплекте</t>
  </si>
  <si>
    <t>сплит система</t>
  </si>
  <si>
    <t>Видеонаблюдение кабинета участкового</t>
  </si>
  <si>
    <t>Глубинный насос ЭЦВ-6-10-110</t>
  </si>
  <si>
    <t>Глубинный насос ЭЦВ-8-40-90</t>
  </si>
  <si>
    <t>Стол письменный (участк)</t>
  </si>
  <si>
    <t>Шкаф плательный (участк)</t>
  </si>
  <si>
    <t>Шкаф для бланков (участк)</t>
  </si>
  <si>
    <t>Стул мягкий (участк)</t>
  </si>
  <si>
    <t>Стул для посетителей (участк)</t>
  </si>
  <si>
    <t>книги памяти 4-томник</t>
  </si>
  <si>
    <t>Банерное полотно</t>
  </si>
  <si>
    <t>опрыскиватель гидравлическое</t>
  </si>
  <si>
    <t>флаг КБР</t>
  </si>
  <si>
    <t>флаг РФ</t>
  </si>
  <si>
    <t>контейнер для раздельного накопления ТКО</t>
  </si>
  <si>
    <t>Рекламный банер</t>
  </si>
  <si>
    <t>Банерное полотно наружной рекламы</t>
  </si>
  <si>
    <t>Банерное полотно                  "я помогаю полиции"</t>
  </si>
  <si>
    <t>Библиотечный фонд</t>
  </si>
  <si>
    <t>2011г., июль</t>
  </si>
  <si>
    <t>2016г., февр</t>
  </si>
  <si>
    <t>2017г. сентябрь</t>
  </si>
  <si>
    <t>октябрь 2022г</t>
  </si>
  <si>
    <t>март 2021</t>
  </si>
  <si>
    <t>сентябрь 2021</t>
  </si>
</sst>
</file>

<file path=xl/styles.xml><?xml version="1.0" encoding="utf-8"?>
<styleSheet xmlns="http://schemas.openxmlformats.org/spreadsheetml/2006/main">
  <numFmts count="2">
    <numFmt numFmtId="164" formatCode="000000"/>
    <numFmt numFmtId="165" formatCode="0.0"/>
  </numFmts>
  <fonts count="47">
    <font>
      <sz val="11"/>
      <color theme="1"/>
      <name val="Calibri"/>
      <family val="2"/>
      <charset val="204"/>
      <scheme val="minor"/>
    </font>
    <font>
      <sz val="18"/>
      <color rgb="FF333333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Arial Cyr"/>
      <charset val="204"/>
    </font>
    <font>
      <sz val="16"/>
      <color rgb="FF333333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</font>
    <font>
      <sz val="16"/>
      <name val="Calibri"/>
      <family val="2"/>
      <charset val="204"/>
      <scheme val="minor"/>
    </font>
    <font>
      <sz val="14"/>
      <name val="Arial"/>
      <family val="2"/>
      <charset val="204"/>
    </font>
    <font>
      <sz val="18"/>
      <color theme="1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Calibri"/>
      <family val="2"/>
      <charset val="204"/>
    </font>
    <font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333333"/>
      <name val="Arial"/>
      <family val="2"/>
      <charset val="204"/>
    </font>
    <font>
      <sz val="8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8"/>
      <color theme="1" tint="4.9989318521683403E-2"/>
      <name val="Times New Roman"/>
      <family val="1"/>
      <charset val="204"/>
    </font>
    <font>
      <sz val="11"/>
      <color theme="1" tint="4.9989318521683403E-2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8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2" fillId="0" borderId="1" xfId="0" applyFont="1" applyBorder="1"/>
    <xf numFmtId="0" fontId="8" fillId="0" borderId="1" xfId="0" applyFont="1" applyBorder="1" applyAlignment="1">
      <alignment horizontal="left" vertical="top"/>
    </xf>
    <xf numFmtId="49" fontId="10" fillId="2" borderId="1" xfId="0" applyNumberFormat="1" applyFont="1" applyFill="1" applyBorder="1" applyAlignment="1">
      <alignment horizontal="left" vertical="top" wrapText="1"/>
    </xf>
    <xf numFmtId="0" fontId="2" fillId="0" borderId="7" xfId="0" applyFont="1" applyBorder="1"/>
    <xf numFmtId="0" fontId="12" fillId="0" borderId="7" xfId="0" applyFont="1" applyBorder="1"/>
    <xf numFmtId="4" fontId="12" fillId="0" borderId="7" xfId="0" applyNumberFormat="1" applyFont="1" applyBorder="1"/>
    <xf numFmtId="0" fontId="1" fillId="0" borderId="7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49" fontId="11" fillId="3" borderId="1" xfId="0" applyNumberFormat="1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49" fontId="11" fillId="2" borderId="1" xfId="0" applyNumberFormat="1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49" fontId="10" fillId="2" borderId="6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12" fillId="0" borderId="8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4" fontId="13" fillId="2" borderId="1" xfId="0" applyNumberFormat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13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 shrinkToFit="1"/>
    </xf>
    <xf numFmtId="4" fontId="9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0" xfId="0" applyNumberFormat="1" applyFont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left" vertical="top" wrapText="1"/>
    </xf>
    <xf numFmtId="4" fontId="13" fillId="0" borderId="1" xfId="0" applyNumberFormat="1" applyFont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4" fontId="13" fillId="2" borderId="6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164" fontId="17" fillId="0" borderId="1" xfId="0" applyNumberFormat="1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2" fillId="0" borderId="6" xfId="0" applyFont="1" applyBorder="1"/>
    <xf numFmtId="0" fontId="12" fillId="0" borderId="8" xfId="0" applyFont="1" applyBorder="1" applyAlignment="1"/>
    <xf numFmtId="0" fontId="17" fillId="0" borderId="1" xfId="0" applyFont="1" applyBorder="1"/>
    <xf numFmtId="0" fontId="17" fillId="0" borderId="6" xfId="0" applyFont="1" applyBorder="1"/>
    <xf numFmtId="0" fontId="12" fillId="0" borderId="0" xfId="0" applyFont="1" applyBorder="1"/>
    <xf numFmtId="0" fontId="3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2" fontId="5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4" fontId="15" fillId="2" borderId="7" xfId="0" applyNumberFormat="1" applyFont="1" applyFill="1" applyBorder="1" applyAlignment="1">
      <alignment vertical="top" wrapText="1"/>
    </xf>
    <xf numFmtId="0" fontId="5" fillId="0" borderId="0" xfId="0" applyFont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3" fillId="4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4" fontId="3" fillId="0" borderId="5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/>
    <xf numFmtId="0" fontId="15" fillId="3" borderId="5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4" fontId="15" fillId="2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49" fontId="15" fillId="2" borderId="5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6" fillId="2" borderId="1" xfId="0" applyFont="1" applyFill="1" applyBorder="1" applyAlignment="1"/>
    <xf numFmtId="4" fontId="3" fillId="2" borderId="1" xfId="0" applyNumberFormat="1" applyFont="1" applyFill="1" applyBorder="1" applyAlignment="1"/>
    <xf numFmtId="0" fontId="3" fillId="2" borderId="1" xfId="0" applyFont="1" applyFill="1" applyBorder="1" applyAlignment="1"/>
    <xf numFmtId="4" fontId="3" fillId="0" borderId="1" xfId="0" applyNumberFormat="1" applyFont="1" applyBorder="1" applyAlignment="1"/>
    <xf numFmtId="4" fontId="3" fillId="0" borderId="1" xfId="0" applyNumberFormat="1" applyFont="1" applyBorder="1" applyAlignment="1">
      <alignment wrapText="1"/>
    </xf>
    <xf numFmtId="4" fontId="15" fillId="2" borderId="6" xfId="0" applyNumberFormat="1" applyFont="1" applyFill="1" applyBorder="1" applyAlignment="1">
      <alignment wrapText="1"/>
    </xf>
    <xf numFmtId="4" fontId="3" fillId="0" borderId="7" xfId="0" applyNumberFormat="1" applyFont="1" applyBorder="1" applyAlignment="1">
      <alignment wrapText="1"/>
    </xf>
    <xf numFmtId="4" fontId="3" fillId="2" borderId="7" xfId="0" applyNumberFormat="1" applyFont="1" applyFill="1" applyBorder="1" applyAlignment="1">
      <alignment wrapText="1"/>
    </xf>
    <xf numFmtId="4" fontId="3" fillId="2" borderId="9" xfId="0" applyNumberFormat="1" applyFont="1" applyFill="1" applyBorder="1" applyAlignment="1">
      <alignment wrapText="1"/>
    </xf>
    <xf numFmtId="0" fontId="0" fillId="2" borderId="0" xfId="0" applyFill="1" applyAlignment="1">
      <alignment horizontal="left" vertical="top"/>
    </xf>
    <xf numFmtId="0" fontId="18" fillId="0" borderId="1" xfId="0" applyFont="1" applyBorder="1" applyAlignment="1">
      <alignment horizontal="justify" wrapText="1"/>
    </xf>
    <xf numFmtId="0" fontId="18" fillId="0" borderId="1" xfId="0" applyFont="1" applyBorder="1" applyAlignment="1">
      <alignment wrapText="1"/>
    </xf>
    <xf numFmtId="0" fontId="5" fillId="0" borderId="1" xfId="0" applyFont="1" applyBorder="1" applyAlignment="1">
      <alignment horizontal="justify" wrapText="1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wrapText="1"/>
    </xf>
    <xf numFmtId="4" fontId="20" fillId="2" borderId="1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49" fontId="11" fillId="4" borderId="1" xfId="0" applyNumberFormat="1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49" fontId="13" fillId="4" borderId="1" xfId="0" applyNumberFormat="1" applyFont="1" applyFill="1" applyBorder="1" applyAlignment="1">
      <alignment horizontal="left" vertical="top" wrapText="1"/>
    </xf>
    <xf numFmtId="4" fontId="13" fillId="4" borderId="1" xfId="0" applyNumberFormat="1" applyFont="1" applyFill="1" applyBorder="1" applyAlignment="1">
      <alignment horizontal="left" vertical="top" wrapText="1"/>
    </xf>
    <xf numFmtId="4" fontId="5" fillId="4" borderId="1" xfId="0" applyNumberFormat="1" applyFont="1" applyFill="1" applyBorder="1" applyAlignment="1">
      <alignment horizontal="left" vertical="top" wrapText="1"/>
    </xf>
    <xf numFmtId="14" fontId="5" fillId="4" borderId="1" xfId="0" applyNumberFormat="1" applyFont="1" applyFill="1" applyBorder="1" applyAlignment="1">
      <alignment horizontal="left" vertical="top" wrapText="1"/>
    </xf>
    <xf numFmtId="49" fontId="10" fillId="4" borderId="1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/>
    <xf numFmtId="0" fontId="21" fillId="2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Font="1"/>
    <xf numFmtId="0" fontId="0" fillId="0" borderId="0" xfId="0" applyAlignment="1">
      <alignment horizontal="center" vertical="top"/>
    </xf>
    <xf numFmtId="0" fontId="0" fillId="2" borderId="0" xfId="0" applyFill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top"/>
    </xf>
    <xf numFmtId="49" fontId="13" fillId="2" borderId="1" xfId="0" applyNumberFormat="1" applyFont="1" applyFill="1" applyBorder="1" applyAlignment="1">
      <alignment horizontal="center" vertical="top" wrapText="1"/>
    </xf>
    <xf numFmtId="14" fontId="5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9" fontId="11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4" fontId="13" fillId="2" borderId="1" xfId="0" applyNumberFormat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4" fontId="9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4" fontId="5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24" fillId="2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top"/>
    </xf>
    <xf numFmtId="0" fontId="26" fillId="2" borderId="1" xfId="0" applyFont="1" applyFill="1" applyBorder="1" applyAlignment="1">
      <alignment horizontal="center" vertical="top" wrapText="1"/>
    </xf>
    <xf numFmtId="14" fontId="26" fillId="2" borderId="1" xfId="0" applyNumberFormat="1" applyFont="1" applyFill="1" applyBorder="1" applyAlignment="1">
      <alignment horizontal="center" vertical="top"/>
    </xf>
    <xf numFmtId="0" fontId="26" fillId="2" borderId="1" xfId="0" applyFont="1" applyFill="1" applyBorder="1" applyAlignment="1">
      <alignment horizontal="center" vertical="top"/>
    </xf>
    <xf numFmtId="0" fontId="27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28" fillId="2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right" wrapText="1"/>
    </xf>
    <xf numFmtId="0" fontId="30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32" fillId="0" borderId="1" xfId="0" applyFont="1" applyBorder="1" applyAlignment="1">
      <alignment horizontal="center" vertical="top" wrapText="1"/>
    </xf>
    <xf numFmtId="0" fontId="32" fillId="0" borderId="3" xfId="0" applyFont="1" applyBorder="1" applyAlignment="1">
      <alignment horizontal="center" vertical="center"/>
    </xf>
    <xf numFmtId="0" fontId="35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1" fontId="36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8" fillId="0" borderId="1" xfId="0" applyFont="1" applyBorder="1"/>
    <xf numFmtId="0" fontId="38" fillId="0" borderId="0" xfId="0" applyFont="1" applyAlignment="1">
      <alignment vertical="top" wrapText="1"/>
    </xf>
    <xf numFmtId="0" fontId="38" fillId="0" borderId="1" xfId="0" applyFont="1" applyBorder="1" applyAlignment="1">
      <alignment vertical="top" wrapText="1"/>
    </xf>
    <xf numFmtId="1" fontId="39" fillId="0" borderId="0" xfId="0" applyNumberFormat="1" applyFont="1" applyAlignment="1">
      <alignment vertical="top" wrapText="1"/>
    </xf>
    <xf numFmtId="0" fontId="39" fillId="0" borderId="0" xfId="0" applyFont="1"/>
    <xf numFmtId="1" fontId="38" fillId="0" borderId="1" xfId="0" applyNumberFormat="1" applyFont="1" applyBorder="1" applyAlignment="1">
      <alignment horizontal="left" vertical="top" wrapText="1"/>
    </xf>
    <xf numFmtId="49" fontId="0" fillId="0" borderId="0" xfId="0" applyNumberFormat="1"/>
    <xf numFmtId="0" fontId="4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27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vertical="top" wrapText="1"/>
    </xf>
    <xf numFmtId="2" fontId="26" fillId="0" borderId="1" xfId="0" applyNumberFormat="1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4" fontId="26" fillId="0" borderId="1" xfId="0" applyNumberFormat="1" applyFont="1" applyBorder="1" applyAlignment="1">
      <alignment horizontal="center" vertical="top"/>
    </xf>
    <xf numFmtId="14" fontId="26" fillId="0" borderId="1" xfId="0" applyNumberFormat="1" applyFont="1" applyBorder="1" applyAlignment="1">
      <alignment horizontal="center" vertical="top"/>
    </xf>
    <xf numFmtId="0" fontId="26" fillId="0" borderId="1" xfId="0" applyFont="1" applyBorder="1" applyAlignment="1">
      <alignment horizontal="left" vertical="top" wrapText="1"/>
    </xf>
    <xf numFmtId="2" fontId="26" fillId="0" borderId="1" xfId="0" applyNumberFormat="1" applyFont="1" applyBorder="1" applyAlignment="1">
      <alignment horizontal="center" vertical="top"/>
    </xf>
    <xf numFmtId="0" fontId="14" fillId="2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14" fillId="2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2" fontId="5" fillId="0" borderId="0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1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2" fontId="4" fillId="0" borderId="0" xfId="0" applyNumberFormat="1" applyFont="1" applyBorder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2" fillId="2" borderId="0" xfId="0" applyFont="1" applyFill="1" applyAlignment="1">
      <alignment horizontal="center" vertical="top"/>
    </xf>
    <xf numFmtId="0" fontId="43" fillId="2" borderId="0" xfId="0" applyFont="1" applyFill="1" applyAlignment="1">
      <alignment horizontal="center" vertical="top"/>
    </xf>
    <xf numFmtId="0" fontId="15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/>
    </xf>
    <xf numFmtId="0" fontId="44" fillId="2" borderId="1" xfId="0" applyFont="1" applyFill="1" applyBorder="1" applyAlignment="1">
      <alignment horizontal="center" vertical="top"/>
    </xf>
    <xf numFmtId="0" fontId="42" fillId="2" borderId="1" xfId="0" applyFont="1" applyFill="1" applyBorder="1" applyAlignment="1">
      <alignment horizontal="center" vertical="top"/>
    </xf>
    <xf numFmtId="0" fontId="45" fillId="2" borderId="0" xfId="0" applyFont="1" applyFill="1" applyBorder="1" applyAlignment="1">
      <alignment horizontal="center" vertical="top"/>
    </xf>
    <xf numFmtId="0" fontId="46" fillId="2" borderId="0" xfId="0" applyFont="1" applyFill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1" fillId="0" borderId="6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41" fillId="0" borderId="6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4" fontId="5" fillId="0" borderId="1" xfId="0" applyNumberFormat="1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/>
    </xf>
    <xf numFmtId="0" fontId="13" fillId="2" borderId="7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4" fontId="4" fillId="2" borderId="0" xfId="0" applyNumberFormat="1" applyFont="1" applyFill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165" fontId="5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1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41" fillId="0" borderId="1" xfId="0" applyFont="1" applyFill="1" applyBorder="1" applyAlignment="1">
      <alignment horizontal="center" vertical="center" wrapText="1"/>
    </xf>
    <xf numFmtId="1" fontId="41" fillId="0" borderId="1" xfId="0" applyNumberFormat="1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4" fontId="5" fillId="2" borderId="5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8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/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22" fillId="2" borderId="3" xfId="0" applyFont="1" applyFill="1" applyBorder="1" applyAlignment="1">
      <alignment horizontal="center" vertical="top"/>
    </xf>
    <xf numFmtId="0" fontId="22" fillId="2" borderId="4" xfId="0" applyFont="1" applyFill="1" applyBorder="1" applyAlignment="1">
      <alignment horizontal="center" vertical="top"/>
    </xf>
    <xf numFmtId="0" fontId="23" fillId="2" borderId="4" xfId="0" applyFont="1" applyFill="1" applyBorder="1" applyAlignment="1">
      <alignment horizontal="center" vertical="top"/>
    </xf>
    <xf numFmtId="0" fontId="23" fillId="2" borderId="5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1" fillId="0" borderId="6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top"/>
    </xf>
    <xf numFmtId="0" fontId="41" fillId="0" borderId="6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 wrapText="1"/>
    </xf>
    <xf numFmtId="2" fontId="41" fillId="0" borderId="6" xfId="0" applyNumberFormat="1" applyFont="1" applyFill="1" applyBorder="1" applyAlignment="1">
      <alignment horizontal="center" vertical="center" wrapText="1"/>
    </xf>
    <xf numFmtId="2" fontId="41" fillId="0" borderId="12" xfId="0" applyNumberFormat="1" applyFont="1" applyFill="1" applyBorder="1" applyAlignment="1">
      <alignment horizontal="center" vertical="center" wrapText="1"/>
    </xf>
    <xf numFmtId="2" fontId="21" fillId="2" borderId="6" xfId="0" applyNumberFormat="1" applyFont="1" applyFill="1" applyBorder="1" applyAlignment="1">
      <alignment horizontal="center" vertical="center" wrapText="1"/>
    </xf>
    <xf numFmtId="2" fontId="21" fillId="2" borderId="12" xfId="0" applyNumberFormat="1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center" vertical="center" wrapText="1"/>
    </xf>
    <xf numFmtId="0" fontId="41" fillId="2" borderId="12" xfId="0" applyFont="1" applyFill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top" wrapText="1"/>
    </xf>
    <xf numFmtId="0" fontId="40" fillId="0" borderId="1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1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0" fontId="38" fillId="0" borderId="5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view="pageBreakPreview" zoomScale="50" zoomScaleSheetLayoutView="50" workbookViewId="0">
      <selection activeCell="J7" sqref="J7"/>
    </sheetView>
  </sheetViews>
  <sheetFormatPr defaultColWidth="9.140625" defaultRowHeight="23.25"/>
  <cols>
    <col min="1" max="1" width="8.42578125" style="1" customWidth="1"/>
    <col min="2" max="2" width="24.42578125" style="1" customWidth="1"/>
    <col min="3" max="3" width="23.85546875" style="1" customWidth="1"/>
    <col min="4" max="4" width="37.85546875" style="1" customWidth="1"/>
    <col min="5" max="5" width="30.140625" style="1" customWidth="1"/>
    <col min="6" max="7" width="23.85546875" style="1" customWidth="1"/>
    <col min="8" max="8" width="26.140625" style="1" customWidth="1"/>
    <col min="9" max="9" width="23" style="1" customWidth="1"/>
    <col min="10" max="11" width="23.28515625" style="1" customWidth="1"/>
    <col min="12" max="13" width="26.28515625" style="1" customWidth="1"/>
    <col min="14" max="16384" width="9.140625" style="1"/>
  </cols>
  <sheetData>
    <row r="1" spans="1:13">
      <c r="J1" s="254" t="s">
        <v>37</v>
      </c>
      <c r="K1" s="254"/>
      <c r="L1" s="254"/>
      <c r="M1" s="254"/>
    </row>
    <row r="2" spans="1:13" ht="71.25" customHeight="1">
      <c r="J2" s="254"/>
      <c r="K2" s="254"/>
      <c r="L2" s="254"/>
      <c r="M2" s="254"/>
    </row>
    <row r="3" spans="1:13" ht="62.25" customHeight="1">
      <c r="A3" s="255" t="s">
        <v>0</v>
      </c>
      <c r="B3" s="255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</row>
    <row r="4" spans="1:13" ht="51.75" customHeight="1">
      <c r="A4" s="255" t="s">
        <v>614</v>
      </c>
      <c r="B4" s="255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</row>
    <row r="5" spans="1:13" ht="51.75" customHeight="1">
      <c r="A5" s="255" t="s">
        <v>9</v>
      </c>
      <c r="B5" s="255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</row>
    <row r="6" spans="1:13" ht="273" customHeight="1">
      <c r="A6" s="4" t="s">
        <v>4</v>
      </c>
      <c r="B6" s="4" t="s">
        <v>348</v>
      </c>
      <c r="C6" s="4" t="s">
        <v>7</v>
      </c>
      <c r="D6" s="4" t="s">
        <v>25</v>
      </c>
      <c r="E6" s="4" t="s">
        <v>26</v>
      </c>
      <c r="F6" s="4" t="s">
        <v>27</v>
      </c>
      <c r="G6" s="4" t="s">
        <v>28</v>
      </c>
      <c r="H6" s="4" t="s">
        <v>21</v>
      </c>
      <c r="I6" s="4" t="s">
        <v>24</v>
      </c>
      <c r="J6" s="4" t="s">
        <v>22</v>
      </c>
      <c r="K6" s="4" t="s">
        <v>23</v>
      </c>
      <c r="L6" s="4" t="s">
        <v>30</v>
      </c>
      <c r="M6" s="4" t="s">
        <v>31</v>
      </c>
    </row>
    <row r="7" spans="1:13" ht="140.25" customHeight="1">
      <c r="A7" s="2">
        <v>1</v>
      </c>
      <c r="B7" s="50" t="s">
        <v>431</v>
      </c>
      <c r="C7" s="52" t="s">
        <v>127</v>
      </c>
      <c r="D7" s="52" t="s">
        <v>128</v>
      </c>
      <c r="E7" s="53">
        <v>1100716000648</v>
      </c>
      <c r="F7" s="52">
        <v>4658000</v>
      </c>
      <c r="G7" s="52" t="s">
        <v>174</v>
      </c>
      <c r="H7" s="52" t="s">
        <v>160</v>
      </c>
      <c r="I7" s="57"/>
      <c r="J7" s="7"/>
      <c r="K7" s="7"/>
      <c r="L7" s="7"/>
      <c r="M7" s="7"/>
    </row>
    <row r="8" spans="1:13" ht="56.25" customHeight="1">
      <c r="A8" s="2"/>
      <c r="B8" s="2"/>
      <c r="C8" s="52" t="s">
        <v>161</v>
      </c>
      <c r="D8" s="52"/>
      <c r="E8" s="53"/>
      <c r="F8" s="52">
        <f>SUM(F7)</f>
        <v>4658000</v>
      </c>
      <c r="G8" s="52"/>
      <c r="H8" s="54"/>
      <c r="I8" s="58"/>
      <c r="J8" s="55"/>
      <c r="K8" s="55"/>
      <c r="L8" s="55"/>
      <c r="M8" s="55"/>
    </row>
    <row r="9" spans="1:13" ht="104.25" customHeight="1">
      <c r="A9" s="14"/>
      <c r="B9" s="14"/>
      <c r="C9" s="59"/>
      <c r="D9" s="59"/>
      <c r="E9" s="59"/>
      <c r="F9" s="59"/>
      <c r="G9" s="59"/>
      <c r="H9" s="257" t="s">
        <v>100</v>
      </c>
      <c r="I9" s="257"/>
      <c r="J9" s="257"/>
      <c r="K9" s="27"/>
      <c r="L9" s="27"/>
      <c r="M9" s="56" t="s">
        <v>615</v>
      </c>
    </row>
    <row r="10" spans="1:13">
      <c r="A10" s="13"/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mergeCells count="5">
    <mergeCell ref="J1:M2"/>
    <mergeCell ref="A3:M3"/>
    <mergeCell ref="A4:M4"/>
    <mergeCell ref="A5:M5"/>
    <mergeCell ref="H9:J9"/>
  </mergeCells>
  <printOptions horizontalCentered="1"/>
  <pageMargins left="0" right="0" top="0" bottom="0" header="0" footer="0"/>
  <pageSetup paperSize="9" scale="41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5"/>
  <sheetViews>
    <sheetView view="pageBreakPreview" topLeftCell="A25" zoomScale="60" zoomScaleNormal="55" workbookViewId="0">
      <selection activeCell="G40" sqref="G40"/>
    </sheetView>
  </sheetViews>
  <sheetFormatPr defaultColWidth="22.42578125" defaultRowHeight="15"/>
  <cols>
    <col min="1" max="1" width="19" style="156" customWidth="1"/>
    <col min="2" max="3" width="0" style="156" hidden="1" customWidth="1"/>
    <col min="4" max="4" width="28.42578125" style="156" customWidth="1"/>
    <col min="5" max="5" width="26.28515625" style="156" customWidth="1"/>
    <col min="6" max="6" width="28.28515625" style="156" customWidth="1"/>
    <col min="7" max="7" width="20" style="156" customWidth="1"/>
    <col min="8" max="8" width="18.42578125" style="157" customWidth="1"/>
    <col min="9" max="10" width="0" style="156" hidden="1" customWidth="1"/>
    <col min="11" max="11" width="18.85546875" style="208" customWidth="1"/>
    <col min="12" max="12" width="19.42578125" style="208" customWidth="1"/>
    <col min="13" max="13" width="18.5703125" style="156" customWidth="1"/>
    <col min="14" max="14" width="22.42578125" style="156"/>
    <col min="15" max="15" width="21.140625" style="156" customWidth="1"/>
    <col min="16" max="16" width="20.28515625" style="156" customWidth="1"/>
    <col min="17" max="17" width="18" style="156" customWidth="1"/>
    <col min="18" max="18" width="21.140625" style="156" customWidth="1"/>
    <col min="19" max="19" width="20.5703125" style="156" customWidth="1"/>
    <col min="20" max="20" width="22.42578125" style="156"/>
  </cols>
  <sheetData>
    <row r="1" spans="1:20" ht="23.45" customHeight="1">
      <c r="A1" s="48"/>
      <c r="B1" s="48"/>
      <c r="C1" s="48"/>
      <c r="D1" s="48"/>
      <c r="E1" s="48"/>
      <c r="F1" s="48"/>
      <c r="G1" s="48"/>
      <c r="H1" s="149"/>
      <c r="I1" s="48"/>
      <c r="J1" s="48"/>
      <c r="K1" s="48"/>
      <c r="L1" s="48"/>
      <c r="M1" s="48"/>
      <c r="N1" s="48"/>
      <c r="O1" s="48"/>
      <c r="P1" s="48"/>
      <c r="Q1" s="48"/>
      <c r="R1" s="48"/>
      <c r="S1" s="268" t="s">
        <v>659</v>
      </c>
      <c r="T1" s="268"/>
    </row>
    <row r="2" spans="1:20" ht="22.5">
      <c r="A2" s="269" t="s">
        <v>710</v>
      </c>
      <c r="B2" s="269"/>
      <c r="C2" s="269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</row>
    <row r="3" spans="1:20" ht="22.5">
      <c r="A3" s="159"/>
      <c r="B3" s="159"/>
      <c r="C3" s="159"/>
      <c r="D3" s="160"/>
      <c r="E3" s="160"/>
      <c r="F3" s="160"/>
      <c r="G3" s="160"/>
      <c r="H3" s="160"/>
      <c r="I3" s="160"/>
      <c r="J3" s="160"/>
      <c r="K3" s="207"/>
      <c r="L3" s="207"/>
      <c r="M3" s="160"/>
      <c r="N3" s="160"/>
      <c r="O3" s="160"/>
      <c r="P3" s="160"/>
      <c r="Q3" s="160"/>
      <c r="R3" s="160"/>
      <c r="S3" s="160"/>
      <c r="T3" s="160"/>
    </row>
    <row r="4" spans="1:20" ht="23.25">
      <c r="A4" s="271" t="s">
        <v>712</v>
      </c>
      <c r="B4" s="271"/>
      <c r="C4" s="271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</row>
    <row r="5" spans="1:20" ht="320.25" customHeight="1">
      <c r="A5" s="4" t="s">
        <v>4</v>
      </c>
      <c r="B5" s="4" t="s">
        <v>348</v>
      </c>
      <c r="C5" s="49" t="s">
        <v>101</v>
      </c>
      <c r="D5" s="4" t="s">
        <v>1</v>
      </c>
      <c r="E5" s="4" t="s">
        <v>2</v>
      </c>
      <c r="F5" s="4" t="s">
        <v>3</v>
      </c>
      <c r="G5" s="4" t="s">
        <v>5</v>
      </c>
      <c r="H5" s="116" t="s">
        <v>844</v>
      </c>
      <c r="I5" s="116" t="s">
        <v>15</v>
      </c>
      <c r="J5" s="116" t="s">
        <v>13</v>
      </c>
      <c r="K5" s="116" t="s">
        <v>842</v>
      </c>
      <c r="L5" s="116" t="s">
        <v>843</v>
      </c>
      <c r="M5" s="4" t="s">
        <v>34</v>
      </c>
      <c r="N5" s="116" t="s">
        <v>18</v>
      </c>
      <c r="O5" s="4" t="s">
        <v>16</v>
      </c>
      <c r="P5" s="4" t="s">
        <v>19</v>
      </c>
      <c r="Q5" s="4" t="s">
        <v>17</v>
      </c>
      <c r="R5" s="4" t="s">
        <v>6</v>
      </c>
      <c r="S5" s="4" t="s">
        <v>32</v>
      </c>
      <c r="T5" s="4" t="s">
        <v>33</v>
      </c>
    </row>
    <row r="6" spans="1:20" s="115" customFormat="1" ht="23.25">
      <c r="A6" s="273" t="s">
        <v>39</v>
      </c>
      <c r="B6" s="274"/>
      <c r="C6" s="274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6"/>
    </row>
    <row r="7" spans="1:20" s="115" customFormat="1" ht="60.75">
      <c r="A7" s="120">
        <v>1</v>
      </c>
      <c r="B7" s="120"/>
      <c r="C7" s="123"/>
      <c r="D7" s="120" t="s">
        <v>687</v>
      </c>
      <c r="E7" s="120" t="s">
        <v>660</v>
      </c>
      <c r="F7" s="124" t="s">
        <v>661</v>
      </c>
      <c r="G7" s="123">
        <v>1869</v>
      </c>
      <c r="H7" s="120"/>
      <c r="I7" s="120"/>
      <c r="J7" s="125"/>
      <c r="K7" s="125"/>
      <c r="L7" s="125"/>
      <c r="M7" s="120">
        <v>7.4</v>
      </c>
      <c r="N7" s="120" t="s">
        <v>662</v>
      </c>
      <c r="O7" s="127">
        <v>41220</v>
      </c>
      <c r="P7" s="124"/>
      <c r="Q7" s="124"/>
      <c r="R7" s="135" t="s">
        <v>665</v>
      </c>
      <c r="S7" s="123"/>
      <c r="T7" s="123"/>
    </row>
    <row r="8" spans="1:20" s="115" customFormat="1" ht="40.5">
      <c r="A8" s="120">
        <v>2</v>
      </c>
      <c r="B8" s="120"/>
      <c r="C8" s="123"/>
      <c r="D8" s="120" t="s">
        <v>688</v>
      </c>
      <c r="E8" s="120" t="s">
        <v>693</v>
      </c>
      <c r="F8" s="124" t="s">
        <v>690</v>
      </c>
      <c r="G8" s="123">
        <v>84.5</v>
      </c>
      <c r="H8" s="120"/>
      <c r="I8" s="120"/>
      <c r="J8" s="125"/>
      <c r="K8" s="125"/>
      <c r="L8" s="125"/>
      <c r="M8" s="120">
        <v>385</v>
      </c>
      <c r="N8" s="120" t="s">
        <v>691</v>
      </c>
      <c r="O8" s="127">
        <v>43466</v>
      </c>
      <c r="P8" s="124"/>
      <c r="Q8" s="124"/>
      <c r="R8" s="135" t="s">
        <v>665</v>
      </c>
      <c r="S8" s="123"/>
      <c r="T8" s="123"/>
    </row>
    <row r="9" spans="1:20" s="115" customFormat="1" ht="60.75">
      <c r="A9" s="120">
        <v>3</v>
      </c>
      <c r="B9" s="120"/>
      <c r="C9" s="123"/>
      <c r="D9" s="120" t="s">
        <v>694</v>
      </c>
      <c r="E9" s="120" t="s">
        <v>689</v>
      </c>
      <c r="F9" s="124" t="s">
        <v>695</v>
      </c>
      <c r="G9" s="123">
        <v>1309</v>
      </c>
      <c r="H9" s="120"/>
      <c r="I9" s="120"/>
      <c r="J9" s="125"/>
      <c r="K9" s="125"/>
      <c r="L9" s="125"/>
      <c r="M9" s="120">
        <v>278.3</v>
      </c>
      <c r="N9" s="120" t="s">
        <v>692</v>
      </c>
      <c r="O9" s="127">
        <v>42838</v>
      </c>
      <c r="P9" s="124"/>
      <c r="Q9" s="124"/>
      <c r="R9" s="135" t="s">
        <v>665</v>
      </c>
      <c r="S9" s="123"/>
      <c r="T9" s="123"/>
    </row>
    <row r="10" spans="1:20" s="115" customFormat="1" ht="40.5">
      <c r="A10" s="120">
        <v>2</v>
      </c>
      <c r="B10" s="120"/>
      <c r="C10" s="126"/>
      <c r="D10" s="124" t="s">
        <v>277</v>
      </c>
      <c r="E10" s="120" t="s">
        <v>684</v>
      </c>
      <c r="F10" s="120" t="s">
        <v>685</v>
      </c>
      <c r="G10" s="123">
        <v>1465</v>
      </c>
      <c r="H10" s="120">
        <v>40.799999999999997</v>
      </c>
      <c r="I10" s="120"/>
      <c r="J10" s="125"/>
      <c r="K10" s="125"/>
      <c r="L10" s="125"/>
      <c r="M10" s="120"/>
      <c r="N10" s="120"/>
      <c r="O10" s="127"/>
      <c r="P10" s="124"/>
      <c r="Q10" s="124"/>
      <c r="R10" s="135" t="s">
        <v>665</v>
      </c>
      <c r="S10" s="123"/>
      <c r="T10" s="123"/>
    </row>
    <row r="11" spans="1:20" s="115" customFormat="1" ht="21">
      <c r="A11" s="122" t="s">
        <v>99</v>
      </c>
      <c r="B11" s="120"/>
      <c r="C11" s="126"/>
      <c r="D11" s="124"/>
      <c r="E11" s="120"/>
      <c r="F11" s="120"/>
      <c r="G11" s="123">
        <f>G10+G9+G8+G7</f>
        <v>4727.5</v>
      </c>
      <c r="H11" s="123">
        <f t="shared" ref="H11:M11" si="0">H10+H9+H8+H7</f>
        <v>40.799999999999997</v>
      </c>
      <c r="I11" s="123">
        <f t="shared" si="0"/>
        <v>0</v>
      </c>
      <c r="J11" s="123">
        <f t="shared" si="0"/>
        <v>0</v>
      </c>
      <c r="K11" s="123"/>
      <c r="L11" s="123"/>
      <c r="M11" s="123">
        <f t="shared" si="0"/>
        <v>670.69999999999993</v>
      </c>
      <c r="N11" s="120"/>
      <c r="O11" s="127"/>
      <c r="P11" s="124"/>
      <c r="Q11" s="124"/>
      <c r="R11" s="123"/>
      <c r="S11" s="123"/>
      <c r="T11" s="123"/>
    </row>
    <row r="12" spans="1:20" s="115" customFormat="1" ht="23.25">
      <c r="A12" s="122" t="s">
        <v>287</v>
      </c>
      <c r="B12" s="128"/>
      <c r="C12" s="128"/>
      <c r="D12" s="129"/>
      <c r="E12" s="130"/>
      <c r="F12" s="130"/>
      <c r="G12" s="128"/>
      <c r="H12" s="123"/>
      <c r="I12" s="123"/>
      <c r="J12" s="123"/>
      <c r="K12" s="123"/>
      <c r="L12" s="123"/>
      <c r="M12" s="123"/>
      <c r="N12" s="130"/>
      <c r="O12" s="130"/>
      <c r="P12" s="130"/>
      <c r="Q12" s="130"/>
      <c r="R12" s="128"/>
      <c r="S12" s="128"/>
      <c r="T12" s="128"/>
    </row>
    <row r="13" spans="1:20" s="115" customFormat="1" ht="23.25">
      <c r="A13" s="265" t="s">
        <v>42</v>
      </c>
      <c r="B13" s="266"/>
      <c r="C13" s="266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8"/>
    </row>
    <row r="14" spans="1:20" s="115" customFormat="1" ht="60.75">
      <c r="A14" s="120">
        <v>1</v>
      </c>
      <c r="B14" s="120"/>
      <c r="C14" s="131"/>
      <c r="D14" s="132" t="s">
        <v>663</v>
      </c>
      <c r="E14" s="120" t="s">
        <v>660</v>
      </c>
      <c r="F14" s="126" t="s">
        <v>664</v>
      </c>
      <c r="G14" s="120">
        <v>619.79999999999995</v>
      </c>
      <c r="H14" s="133">
        <v>8042.1</v>
      </c>
      <c r="I14" s="133"/>
      <c r="J14" s="134"/>
      <c r="K14" s="134"/>
      <c r="L14" s="134"/>
      <c r="M14" s="120"/>
      <c r="N14" s="120" t="s">
        <v>662</v>
      </c>
      <c r="O14" s="127">
        <v>41220</v>
      </c>
      <c r="P14" s="120"/>
      <c r="Q14" s="120"/>
      <c r="R14" s="135" t="s">
        <v>665</v>
      </c>
      <c r="S14" s="120"/>
      <c r="T14" s="135"/>
    </row>
    <row r="15" spans="1:20" s="115" customFormat="1" ht="60.75">
      <c r="A15" s="120">
        <v>2</v>
      </c>
      <c r="B15" s="120"/>
      <c r="C15" s="131"/>
      <c r="D15" s="132" t="s">
        <v>681</v>
      </c>
      <c r="E15" s="120" t="s">
        <v>669</v>
      </c>
      <c r="F15" s="126" t="s">
        <v>677</v>
      </c>
      <c r="G15" s="120" t="s">
        <v>675</v>
      </c>
      <c r="H15" s="133">
        <v>649</v>
      </c>
      <c r="I15" s="133"/>
      <c r="J15" s="134"/>
      <c r="K15" s="134">
        <v>175.2</v>
      </c>
      <c r="L15" s="134">
        <f>H15-K15</f>
        <v>473.8</v>
      </c>
      <c r="M15" s="120"/>
      <c r="N15" s="120" t="s">
        <v>682</v>
      </c>
      <c r="O15" s="127">
        <v>42691</v>
      </c>
      <c r="P15" s="120"/>
      <c r="Q15" s="120"/>
      <c r="R15" s="135" t="s">
        <v>665</v>
      </c>
      <c r="S15" s="120"/>
      <c r="T15" s="135"/>
    </row>
    <row r="16" spans="1:20" s="115" customFormat="1" ht="101.25">
      <c r="A16" s="120">
        <v>3</v>
      </c>
      <c r="B16" s="120"/>
      <c r="C16" s="131"/>
      <c r="D16" s="132" t="s">
        <v>680</v>
      </c>
      <c r="E16" s="120" t="s">
        <v>669</v>
      </c>
      <c r="F16" s="126" t="s">
        <v>674</v>
      </c>
      <c r="G16" s="120" t="s">
        <v>675</v>
      </c>
      <c r="H16" s="133">
        <v>1284</v>
      </c>
      <c r="I16" s="133"/>
      <c r="J16" s="134"/>
      <c r="K16" s="134">
        <v>1219.8</v>
      </c>
      <c r="L16" s="134">
        <f>H16-K16</f>
        <v>64.200000000000045</v>
      </c>
      <c r="M16" s="120"/>
      <c r="N16" s="120" t="s">
        <v>676</v>
      </c>
      <c r="O16" s="127">
        <v>42599</v>
      </c>
      <c r="P16" s="120"/>
      <c r="Q16" s="120"/>
      <c r="R16" s="135" t="s">
        <v>665</v>
      </c>
      <c r="S16" s="120"/>
      <c r="T16" s="135"/>
    </row>
    <row r="17" spans="1:20" s="115" customFormat="1" ht="121.5">
      <c r="A17" s="120">
        <v>4</v>
      </c>
      <c r="B17" s="120"/>
      <c r="C17" s="131"/>
      <c r="D17" s="132" t="s">
        <v>679</v>
      </c>
      <c r="E17" s="120" t="s">
        <v>669</v>
      </c>
      <c r="F17" s="126" t="s">
        <v>670</v>
      </c>
      <c r="G17" s="120" t="s">
        <v>678</v>
      </c>
      <c r="H17" s="133">
        <v>198.5</v>
      </c>
      <c r="I17" s="133"/>
      <c r="J17" s="134"/>
      <c r="K17" s="134">
        <v>178.7</v>
      </c>
      <c r="L17" s="134">
        <f>H17-K17</f>
        <v>19.800000000000011</v>
      </c>
      <c r="M17" s="120"/>
      <c r="N17" s="120" t="s">
        <v>671</v>
      </c>
      <c r="O17" s="127">
        <v>42409</v>
      </c>
      <c r="P17" s="120"/>
      <c r="Q17" s="120"/>
      <c r="R17" s="135" t="s">
        <v>665</v>
      </c>
      <c r="S17" s="120"/>
      <c r="T17" s="135"/>
    </row>
    <row r="18" spans="1:20" s="115" customFormat="1" ht="101.25">
      <c r="A18" s="120">
        <v>5</v>
      </c>
      <c r="B18" s="120"/>
      <c r="C18" s="131"/>
      <c r="D18" s="132" t="s">
        <v>683</v>
      </c>
      <c r="E18" s="126" t="s">
        <v>669</v>
      </c>
      <c r="F18" s="120" t="s">
        <v>672</v>
      </c>
      <c r="G18" s="132">
        <v>4400</v>
      </c>
      <c r="H18" s="133">
        <v>108.8</v>
      </c>
      <c r="I18" s="133"/>
      <c r="J18" s="134"/>
      <c r="K18" s="134">
        <v>78.3</v>
      </c>
      <c r="L18" s="134">
        <f>H18-K18</f>
        <v>30.5</v>
      </c>
      <c r="M18" s="120"/>
      <c r="N18" s="120" t="s">
        <v>673</v>
      </c>
      <c r="O18" s="140">
        <v>42413</v>
      </c>
      <c r="P18" s="120"/>
      <c r="Q18" s="120"/>
      <c r="R18" s="135" t="s">
        <v>665</v>
      </c>
      <c r="S18" s="120"/>
      <c r="T18" s="135"/>
    </row>
    <row r="19" spans="1:20" s="115" customFormat="1" ht="21">
      <c r="A19" s="122" t="s">
        <v>99</v>
      </c>
      <c r="B19" s="120"/>
      <c r="C19" s="126"/>
      <c r="D19" s="157"/>
      <c r="E19" s="136"/>
      <c r="F19" s="136"/>
      <c r="G19" s="136"/>
      <c r="H19" s="137">
        <f t="shared" ref="H19:M19" si="1">H18+H17+H16+H15+H14</f>
        <v>10282.400000000001</v>
      </c>
      <c r="I19" s="137">
        <f t="shared" si="1"/>
        <v>0</v>
      </c>
      <c r="J19" s="137">
        <f t="shared" si="1"/>
        <v>0</v>
      </c>
      <c r="K19" s="137">
        <f t="shared" si="1"/>
        <v>1652</v>
      </c>
      <c r="L19" s="137">
        <f t="shared" si="1"/>
        <v>588.30000000000007</v>
      </c>
      <c r="M19" s="137">
        <f t="shared" si="1"/>
        <v>0</v>
      </c>
      <c r="N19" s="139"/>
      <c r="O19" s="120"/>
      <c r="P19" s="120"/>
      <c r="Q19" s="120"/>
      <c r="R19" s="120"/>
      <c r="S19" s="120"/>
      <c r="T19" s="120"/>
    </row>
    <row r="20" spans="1:20" s="115" customFormat="1" ht="21">
      <c r="A20" s="122" t="s">
        <v>287</v>
      </c>
      <c r="B20" s="120"/>
      <c r="C20" s="126"/>
      <c r="D20" s="157"/>
      <c r="E20" s="136"/>
      <c r="F20" s="136"/>
      <c r="G20" s="136"/>
      <c r="H20" s="137"/>
      <c r="I20" s="137"/>
      <c r="J20" s="137"/>
      <c r="K20" s="137"/>
      <c r="L20" s="137"/>
      <c r="M20" s="138"/>
      <c r="N20" s="139"/>
      <c r="O20" s="120"/>
      <c r="P20" s="120"/>
      <c r="Q20" s="120"/>
      <c r="R20" s="120"/>
      <c r="S20" s="120"/>
      <c r="T20" s="120"/>
    </row>
    <row r="21" spans="1:20" s="115" customFormat="1" ht="23.25">
      <c r="A21" s="265" t="s">
        <v>40</v>
      </c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7"/>
    </row>
    <row r="22" spans="1:20" s="115" customFormat="1" ht="40.5">
      <c r="A22" s="130">
        <v>1</v>
      </c>
      <c r="B22" s="130"/>
      <c r="C22" s="130"/>
      <c r="D22" s="132" t="s">
        <v>666</v>
      </c>
      <c r="E22" s="126" t="s">
        <v>667</v>
      </c>
      <c r="F22" s="120" t="s">
        <v>668</v>
      </c>
      <c r="G22" s="143">
        <v>218.3</v>
      </c>
      <c r="H22" s="144">
        <v>458.8</v>
      </c>
      <c r="I22" s="144"/>
      <c r="J22" s="144"/>
      <c r="K22" s="144"/>
      <c r="L22" s="144"/>
      <c r="M22" s="144"/>
      <c r="N22" s="145" t="s">
        <v>686</v>
      </c>
      <c r="O22" s="146">
        <v>41099</v>
      </c>
      <c r="P22" s="147"/>
      <c r="Q22" s="147"/>
      <c r="R22" s="148" t="s">
        <v>665</v>
      </c>
      <c r="S22" s="147"/>
      <c r="T22" s="142"/>
    </row>
    <row r="23" spans="1:20" s="115" customFormat="1" ht="56.25">
      <c r="A23" s="130"/>
      <c r="B23" s="130"/>
      <c r="C23" s="130"/>
      <c r="D23" s="132" t="s">
        <v>696</v>
      </c>
      <c r="E23" s="126" t="s">
        <v>669</v>
      </c>
      <c r="F23" s="120"/>
      <c r="G23" s="143"/>
      <c r="H23" s="144">
        <v>108.3</v>
      </c>
      <c r="I23" s="144"/>
      <c r="J23" s="144"/>
      <c r="K23" s="144"/>
      <c r="L23" s="144"/>
      <c r="M23" s="144"/>
      <c r="N23" s="145" t="s">
        <v>697</v>
      </c>
      <c r="O23" s="146">
        <v>40330</v>
      </c>
      <c r="P23" s="147"/>
      <c r="Q23" s="147"/>
      <c r="R23" s="148" t="s">
        <v>665</v>
      </c>
      <c r="S23" s="147"/>
      <c r="T23" s="142"/>
    </row>
    <row r="24" spans="1:20" s="115" customFormat="1" ht="56.25">
      <c r="A24" s="130"/>
      <c r="B24" s="130"/>
      <c r="C24" s="130"/>
      <c r="D24" s="132" t="s">
        <v>696</v>
      </c>
      <c r="E24" s="126" t="s">
        <v>669</v>
      </c>
      <c r="F24" s="120"/>
      <c r="G24" s="143"/>
      <c r="H24" s="144">
        <v>1210.7</v>
      </c>
      <c r="I24" s="144"/>
      <c r="J24" s="144"/>
      <c r="K24" s="144"/>
      <c r="L24" s="144"/>
      <c r="M24" s="144"/>
      <c r="N24" s="145" t="s">
        <v>697</v>
      </c>
      <c r="O24" s="146">
        <v>40330</v>
      </c>
      <c r="P24" s="147"/>
      <c r="Q24" s="147"/>
      <c r="R24" s="148" t="s">
        <v>665</v>
      </c>
      <c r="S24" s="147"/>
      <c r="T24" s="142"/>
    </row>
    <row r="25" spans="1:20" s="115" customFormat="1" ht="56.25">
      <c r="A25" s="130"/>
      <c r="B25" s="130"/>
      <c r="C25" s="130"/>
      <c r="D25" s="132" t="s">
        <v>696</v>
      </c>
      <c r="E25" s="126" t="s">
        <v>698</v>
      </c>
      <c r="F25" s="120"/>
      <c r="G25" s="143"/>
      <c r="H25" s="144">
        <v>998.1</v>
      </c>
      <c r="I25" s="144"/>
      <c r="J25" s="144"/>
      <c r="K25" s="144"/>
      <c r="L25" s="144"/>
      <c r="M25" s="144"/>
      <c r="N25" s="145" t="s">
        <v>697</v>
      </c>
      <c r="O25" s="146">
        <v>40330</v>
      </c>
      <c r="P25" s="147"/>
      <c r="Q25" s="147"/>
      <c r="R25" s="148" t="s">
        <v>665</v>
      </c>
      <c r="S25" s="147"/>
      <c r="T25" s="142"/>
    </row>
    <row r="26" spans="1:20" s="115" customFormat="1" ht="56.25">
      <c r="A26" s="130"/>
      <c r="B26" s="130"/>
      <c r="C26" s="130"/>
      <c r="D26" s="132" t="s">
        <v>696</v>
      </c>
      <c r="E26" s="126" t="s">
        <v>699</v>
      </c>
      <c r="F26" s="120"/>
      <c r="G26" s="143"/>
      <c r="H26" s="144">
        <v>1063.5</v>
      </c>
      <c r="I26" s="144"/>
      <c r="J26" s="144"/>
      <c r="K26" s="144"/>
      <c r="L26" s="144"/>
      <c r="M26" s="144"/>
      <c r="N26" s="145" t="s">
        <v>697</v>
      </c>
      <c r="O26" s="146">
        <v>40330</v>
      </c>
      <c r="P26" s="147"/>
      <c r="Q26" s="147"/>
      <c r="R26" s="148" t="s">
        <v>665</v>
      </c>
      <c r="S26" s="147"/>
      <c r="T26" s="142"/>
    </row>
    <row r="27" spans="1:20" s="115" customFormat="1" ht="56.25">
      <c r="A27" s="130"/>
      <c r="B27" s="130"/>
      <c r="C27" s="130"/>
      <c r="D27" s="132" t="s">
        <v>696</v>
      </c>
      <c r="E27" s="126" t="s">
        <v>700</v>
      </c>
      <c r="F27" s="130"/>
      <c r="G27" s="130"/>
      <c r="H27" s="130">
        <v>101</v>
      </c>
      <c r="I27" s="130"/>
      <c r="J27" s="130"/>
      <c r="K27" s="130"/>
      <c r="L27" s="130"/>
      <c r="M27" s="130"/>
      <c r="N27" s="145" t="s">
        <v>697</v>
      </c>
      <c r="O27" s="146">
        <v>40330</v>
      </c>
      <c r="P27" s="141"/>
      <c r="Q27" s="142"/>
      <c r="R27" s="148" t="s">
        <v>665</v>
      </c>
      <c r="S27" s="142"/>
      <c r="T27" s="142"/>
    </row>
    <row r="28" spans="1:20" s="115" customFormat="1" ht="56.25">
      <c r="A28" s="130"/>
      <c r="B28" s="130"/>
      <c r="C28" s="130"/>
      <c r="D28" s="132" t="s">
        <v>696</v>
      </c>
      <c r="E28" s="126" t="s">
        <v>701</v>
      </c>
      <c r="F28" s="130"/>
      <c r="G28" s="130"/>
      <c r="H28" s="130">
        <v>122.7</v>
      </c>
      <c r="I28" s="130"/>
      <c r="J28" s="130"/>
      <c r="K28" s="130"/>
      <c r="L28" s="130"/>
      <c r="M28" s="130"/>
      <c r="N28" s="145" t="s">
        <v>697</v>
      </c>
      <c r="O28" s="146">
        <v>40330</v>
      </c>
      <c r="P28" s="141"/>
      <c r="Q28" s="142"/>
      <c r="R28" s="148" t="s">
        <v>665</v>
      </c>
      <c r="S28" s="142"/>
      <c r="T28" s="142"/>
    </row>
    <row r="29" spans="1:20" s="115" customFormat="1" ht="56.25">
      <c r="A29" s="130"/>
      <c r="B29" s="130"/>
      <c r="C29" s="130"/>
      <c r="D29" s="132" t="s">
        <v>696</v>
      </c>
      <c r="E29" s="126" t="s">
        <v>702</v>
      </c>
      <c r="F29" s="130"/>
      <c r="G29" s="130"/>
      <c r="H29" s="130">
        <v>310.89999999999998</v>
      </c>
      <c r="I29" s="130"/>
      <c r="J29" s="130"/>
      <c r="K29" s="130"/>
      <c r="L29" s="130"/>
      <c r="M29" s="130"/>
      <c r="N29" s="145" t="s">
        <v>697</v>
      </c>
      <c r="O29" s="146">
        <v>40330</v>
      </c>
      <c r="P29" s="141"/>
      <c r="Q29" s="142"/>
      <c r="R29" s="148" t="s">
        <v>665</v>
      </c>
      <c r="S29" s="142"/>
      <c r="T29" s="142"/>
    </row>
    <row r="30" spans="1:20" s="115" customFormat="1" ht="56.25">
      <c r="A30" s="130"/>
      <c r="B30" s="130"/>
      <c r="C30" s="130"/>
      <c r="D30" s="132" t="s">
        <v>696</v>
      </c>
      <c r="E30" s="130" t="s">
        <v>703</v>
      </c>
      <c r="F30" s="130"/>
      <c r="G30" s="130"/>
      <c r="H30" s="130">
        <v>327.2</v>
      </c>
      <c r="I30" s="130"/>
      <c r="J30" s="130"/>
      <c r="K30" s="130"/>
      <c r="L30" s="130"/>
      <c r="M30" s="130"/>
      <c r="N30" s="145" t="s">
        <v>697</v>
      </c>
      <c r="O30" s="146">
        <v>40330</v>
      </c>
      <c r="P30" s="141"/>
      <c r="Q30" s="142"/>
      <c r="R30" s="148" t="s">
        <v>665</v>
      </c>
      <c r="S30" s="142"/>
      <c r="T30" s="142"/>
    </row>
    <row r="31" spans="1:20" s="115" customFormat="1" ht="56.25">
      <c r="A31" s="130"/>
      <c r="B31" s="130"/>
      <c r="C31" s="130"/>
      <c r="D31" s="132" t="s">
        <v>696</v>
      </c>
      <c r="E31" s="120" t="s">
        <v>704</v>
      </c>
      <c r="F31" s="130"/>
      <c r="G31" s="130"/>
      <c r="H31" s="130">
        <v>212.7</v>
      </c>
      <c r="I31" s="130"/>
      <c r="J31" s="130"/>
      <c r="K31" s="130"/>
      <c r="L31" s="130"/>
      <c r="M31" s="130"/>
      <c r="N31" s="145" t="s">
        <v>697</v>
      </c>
      <c r="O31" s="146">
        <v>40330</v>
      </c>
      <c r="P31" s="141"/>
      <c r="Q31" s="142"/>
      <c r="R31" s="148" t="s">
        <v>665</v>
      </c>
      <c r="S31" s="142"/>
      <c r="T31" s="142"/>
    </row>
    <row r="32" spans="1:20" s="115" customFormat="1" ht="23.25">
      <c r="A32" s="122" t="s">
        <v>99</v>
      </c>
      <c r="B32" s="130"/>
      <c r="C32" s="130"/>
      <c r="D32" s="132"/>
      <c r="E32" s="120"/>
      <c r="F32" s="130"/>
      <c r="G32" s="130"/>
      <c r="H32" s="130">
        <f>H31+H30+H29+H28+H27+H26+H25+H24+H23+H22</f>
        <v>4913.9000000000005</v>
      </c>
      <c r="I32" s="130"/>
      <c r="J32" s="130"/>
      <c r="K32" s="130"/>
      <c r="L32" s="130"/>
      <c r="M32" s="130"/>
      <c r="N32" s="145"/>
      <c r="O32" s="146"/>
      <c r="P32" s="141"/>
      <c r="Q32" s="142"/>
      <c r="R32" s="142"/>
      <c r="S32" s="142"/>
      <c r="T32" s="142"/>
    </row>
    <row r="33" spans="1:20" s="115" customFormat="1" ht="23.25">
      <c r="A33" s="122" t="s">
        <v>287</v>
      </c>
      <c r="B33" s="130"/>
      <c r="C33" s="130"/>
      <c r="D33" s="132"/>
      <c r="E33" s="120"/>
      <c r="F33" s="130"/>
      <c r="G33" s="130">
        <f>G11+G19+H32</f>
        <v>9641.4000000000015</v>
      </c>
      <c r="H33" s="130">
        <f t="shared" ref="H33:P33" si="2">H11+H19+I32</f>
        <v>10323.200000000001</v>
      </c>
      <c r="I33" s="130">
        <f>I11+I19+J32</f>
        <v>0</v>
      </c>
      <c r="J33" s="130">
        <f>J11+J19+K32</f>
        <v>0</v>
      </c>
      <c r="K33" s="130">
        <f>K11+K19+L32</f>
        <v>1652</v>
      </c>
      <c r="L33" s="130">
        <f>L11+L19+M32</f>
        <v>588.30000000000007</v>
      </c>
      <c r="M33" s="130">
        <f t="shared" si="2"/>
        <v>670.69999999999993</v>
      </c>
      <c r="N33" s="130">
        <f t="shared" si="2"/>
        <v>0</v>
      </c>
      <c r="O33" s="130">
        <f t="shared" si="2"/>
        <v>0</v>
      </c>
      <c r="P33" s="130">
        <f t="shared" si="2"/>
        <v>0</v>
      </c>
      <c r="Q33" s="142"/>
      <c r="R33" s="142"/>
      <c r="S33" s="142"/>
      <c r="T33" s="142"/>
    </row>
    <row r="34" spans="1:20" ht="43.9" customHeight="1">
      <c r="A34" s="150"/>
      <c r="B34" s="151"/>
      <c r="C34" s="151"/>
      <c r="D34" s="151"/>
      <c r="E34" s="152" t="s">
        <v>706</v>
      </c>
      <c r="F34" s="151"/>
      <c r="G34" s="151"/>
      <c r="H34" s="153"/>
      <c r="I34" s="151"/>
      <c r="J34" s="151"/>
      <c r="K34" s="151"/>
      <c r="L34" s="151"/>
      <c r="M34" s="154" t="s">
        <v>707</v>
      </c>
      <c r="N34" s="151"/>
      <c r="O34" s="151"/>
      <c r="P34" s="151"/>
      <c r="Q34" s="151"/>
      <c r="R34" s="151"/>
      <c r="S34" s="151"/>
      <c r="T34" s="151"/>
    </row>
    <row r="35" spans="1:20" ht="58.15" customHeight="1">
      <c r="A35" s="150"/>
      <c r="B35" s="151"/>
      <c r="C35" s="151"/>
      <c r="D35" s="151"/>
      <c r="E35" s="155" t="s">
        <v>708</v>
      </c>
      <c r="F35" s="151"/>
      <c r="G35" s="151"/>
      <c r="H35" s="153"/>
      <c r="I35" s="151"/>
      <c r="J35" s="151"/>
      <c r="K35" s="151"/>
      <c r="L35" s="151"/>
      <c r="M35" s="154" t="s">
        <v>709</v>
      </c>
      <c r="N35" s="151"/>
      <c r="O35" s="151"/>
      <c r="P35" s="151"/>
      <c r="Q35" s="151"/>
      <c r="R35" s="151"/>
      <c r="S35" s="151"/>
      <c r="T35" s="151"/>
    </row>
  </sheetData>
  <mergeCells count="6">
    <mergeCell ref="A21:T21"/>
    <mergeCell ref="S1:T1"/>
    <mergeCell ref="A2:T2"/>
    <mergeCell ref="A4:T4"/>
    <mergeCell ref="A6:T6"/>
    <mergeCell ref="A13:T13"/>
  </mergeCells>
  <pageMargins left="0.25" right="0.25" top="0.75" bottom="0.75" header="0.3" footer="0.3"/>
  <pageSetup paperSize="9" scale="3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81"/>
  <sheetViews>
    <sheetView view="pageBreakPreview" topLeftCell="A19" zoomScale="60" zoomScaleNormal="55" workbookViewId="0">
      <selection activeCell="K75" sqref="K75"/>
    </sheetView>
  </sheetViews>
  <sheetFormatPr defaultRowHeight="15"/>
  <cols>
    <col min="1" max="1" width="12.42578125" style="156" customWidth="1"/>
    <col min="2" max="2" width="28.140625" style="156" hidden="1" customWidth="1"/>
    <col min="3" max="3" width="7.85546875" style="156" hidden="1" customWidth="1"/>
    <col min="4" max="4" width="57.42578125" style="156" customWidth="1"/>
    <col min="5" max="5" width="29" style="156" customWidth="1"/>
    <col min="6" max="6" width="26" style="156" hidden="1" customWidth="1"/>
    <col min="7" max="7" width="28.85546875" style="156" hidden="1" customWidth="1"/>
    <col min="8" max="8" width="25.7109375" style="156" customWidth="1"/>
    <col min="9" max="9" width="21.140625" style="218" customWidth="1"/>
    <col min="10" max="10" width="22.28515625" style="218" customWidth="1"/>
    <col min="11" max="11" width="25.28515625" style="156" customWidth="1"/>
    <col min="12" max="12" width="23.5703125" style="156" customWidth="1"/>
    <col min="13" max="13" width="29.42578125" style="156" customWidth="1"/>
    <col min="14" max="14" width="0.85546875" customWidth="1"/>
    <col min="15" max="15" width="8.85546875" customWidth="1"/>
  </cols>
  <sheetData>
    <row r="1" spans="1:14" ht="23.4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158"/>
    </row>
    <row r="2" spans="1:14" ht="23.25">
      <c r="A2" s="280" t="s">
        <v>837</v>
      </c>
      <c r="B2" s="280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</row>
    <row r="3" spans="1:14" s="176" customFormat="1" ht="22.9" customHeight="1">
      <c r="A3" s="284" t="s">
        <v>835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1:14" ht="15.6" customHeight="1">
      <c r="A4" s="282" t="s">
        <v>4</v>
      </c>
      <c r="B4" s="177"/>
      <c r="C4" s="178"/>
      <c r="D4" s="285" t="s">
        <v>7</v>
      </c>
      <c r="E4" s="287" t="s">
        <v>767</v>
      </c>
      <c r="F4" s="289" t="s">
        <v>768</v>
      </c>
      <c r="G4" s="282" t="s">
        <v>769</v>
      </c>
      <c r="H4" s="282" t="s">
        <v>770</v>
      </c>
      <c r="I4" s="219"/>
      <c r="J4" s="219"/>
      <c r="K4" s="282" t="s">
        <v>769</v>
      </c>
      <c r="L4" s="291" t="s">
        <v>8</v>
      </c>
      <c r="M4" s="293" t="s">
        <v>30</v>
      </c>
    </row>
    <row r="5" spans="1:14" ht="105" customHeight="1">
      <c r="A5" s="283"/>
      <c r="B5" s="177"/>
      <c r="C5" s="178"/>
      <c r="D5" s="286"/>
      <c r="E5" s="288"/>
      <c r="F5" s="290"/>
      <c r="G5" s="283"/>
      <c r="H5" s="283"/>
      <c r="I5" s="220" t="s">
        <v>848</v>
      </c>
      <c r="J5" s="220" t="s">
        <v>849</v>
      </c>
      <c r="K5" s="283"/>
      <c r="L5" s="292"/>
      <c r="M5" s="294"/>
    </row>
    <row r="6" spans="1:14" ht="56.25">
      <c r="A6" s="180">
        <v>1</v>
      </c>
      <c r="B6" s="180"/>
      <c r="C6" s="181"/>
      <c r="D6" s="187" t="s">
        <v>726</v>
      </c>
      <c r="E6" s="183">
        <v>195000</v>
      </c>
      <c r="F6" s="181"/>
      <c r="G6" s="181"/>
      <c r="H6" s="184" t="s">
        <v>735</v>
      </c>
      <c r="I6" s="183">
        <v>195000</v>
      </c>
      <c r="J6" s="183">
        <f>E6-I6</f>
        <v>0</v>
      </c>
      <c r="K6" s="182"/>
      <c r="L6" s="182" t="s">
        <v>793</v>
      </c>
      <c r="M6" s="181"/>
    </row>
    <row r="7" spans="1:14" ht="56.25">
      <c r="A7" s="180">
        <v>2</v>
      </c>
      <c r="B7" s="180"/>
      <c r="C7" s="181"/>
      <c r="D7" s="16" t="s">
        <v>736</v>
      </c>
      <c r="E7" s="202">
        <v>447750</v>
      </c>
      <c r="F7" s="196"/>
      <c r="G7" s="196"/>
      <c r="H7" s="198" t="s">
        <v>737</v>
      </c>
      <c r="I7" s="202">
        <v>89550</v>
      </c>
      <c r="J7" s="183">
        <f t="shared" ref="J7:J70" si="0">E7-I7</f>
        <v>358200</v>
      </c>
      <c r="K7" s="5"/>
      <c r="L7" s="182" t="s">
        <v>793</v>
      </c>
      <c r="M7" s="181"/>
    </row>
    <row r="8" spans="1:14" ht="56.25">
      <c r="A8" s="180">
        <v>3</v>
      </c>
      <c r="B8" s="180"/>
      <c r="C8" s="181"/>
      <c r="D8" s="16" t="s">
        <v>731</v>
      </c>
      <c r="E8" s="200">
        <v>3400</v>
      </c>
      <c r="F8" s="198"/>
      <c r="G8" s="198"/>
      <c r="H8" s="198" t="s">
        <v>741</v>
      </c>
      <c r="I8" s="202">
        <f>E8</f>
        <v>3400</v>
      </c>
      <c r="J8" s="183">
        <f t="shared" si="0"/>
        <v>0</v>
      </c>
      <c r="K8" s="5"/>
      <c r="L8" s="182" t="s">
        <v>793</v>
      </c>
      <c r="M8" s="181"/>
    </row>
    <row r="9" spans="1:14" ht="56.25">
      <c r="A9" s="180">
        <v>4</v>
      </c>
      <c r="B9" s="180"/>
      <c r="C9" s="181"/>
      <c r="D9" s="16" t="s">
        <v>730</v>
      </c>
      <c r="E9" s="200">
        <v>27000</v>
      </c>
      <c r="F9" s="198"/>
      <c r="G9" s="198"/>
      <c r="H9" s="198" t="s">
        <v>740</v>
      </c>
      <c r="I9" s="202">
        <f t="shared" ref="I9:I59" si="1">E9</f>
        <v>27000</v>
      </c>
      <c r="J9" s="183">
        <f t="shared" si="0"/>
        <v>0</v>
      </c>
      <c r="K9" s="5"/>
      <c r="L9" s="182" t="s">
        <v>793</v>
      </c>
      <c r="M9" s="181"/>
    </row>
    <row r="10" spans="1:14" ht="56.25">
      <c r="A10" s="180">
        <v>5</v>
      </c>
      <c r="B10" s="180"/>
      <c r="C10" s="181"/>
      <c r="D10" s="16" t="s">
        <v>732</v>
      </c>
      <c r="E10" s="200">
        <v>7000</v>
      </c>
      <c r="F10" s="198"/>
      <c r="G10" s="198"/>
      <c r="H10" s="198" t="s">
        <v>742</v>
      </c>
      <c r="I10" s="202">
        <f t="shared" si="1"/>
        <v>7000</v>
      </c>
      <c r="J10" s="183">
        <f t="shared" si="0"/>
        <v>0</v>
      </c>
      <c r="K10" s="5"/>
      <c r="L10" s="182" t="s">
        <v>793</v>
      </c>
      <c r="M10" s="181"/>
    </row>
    <row r="11" spans="1:14" ht="56.25">
      <c r="A11" s="180">
        <v>6</v>
      </c>
      <c r="B11" s="180"/>
      <c r="C11" s="181"/>
      <c r="D11" s="16" t="s">
        <v>729</v>
      </c>
      <c r="E11" s="200">
        <v>6445.2</v>
      </c>
      <c r="F11" s="198"/>
      <c r="G11" s="198"/>
      <c r="H11" s="198" t="s">
        <v>738</v>
      </c>
      <c r="I11" s="202">
        <f t="shared" si="1"/>
        <v>6445.2</v>
      </c>
      <c r="J11" s="183">
        <f t="shared" si="0"/>
        <v>0</v>
      </c>
      <c r="K11" s="196"/>
      <c r="L11" s="182" t="s">
        <v>793</v>
      </c>
      <c r="M11" s="181"/>
    </row>
    <row r="12" spans="1:14" ht="56.25">
      <c r="A12" s="180">
        <v>7</v>
      </c>
      <c r="B12" s="181"/>
      <c r="C12" s="181"/>
      <c r="D12" s="16" t="s">
        <v>734</v>
      </c>
      <c r="E12" s="200">
        <v>5943.4</v>
      </c>
      <c r="F12" s="198"/>
      <c r="G12" s="198"/>
      <c r="H12" s="198" t="s">
        <v>738</v>
      </c>
      <c r="I12" s="202">
        <f t="shared" si="1"/>
        <v>5943.4</v>
      </c>
      <c r="J12" s="183">
        <f t="shared" si="0"/>
        <v>0</v>
      </c>
      <c r="K12" s="5"/>
      <c r="L12" s="182" t="s">
        <v>793</v>
      </c>
      <c r="M12" s="182"/>
    </row>
    <row r="13" spans="1:14" ht="56.25">
      <c r="A13" s="180">
        <v>8</v>
      </c>
      <c r="B13" s="181"/>
      <c r="C13" s="181"/>
      <c r="D13" s="16" t="s">
        <v>727</v>
      </c>
      <c r="E13" s="200">
        <v>6000</v>
      </c>
      <c r="F13" s="198"/>
      <c r="G13" s="198"/>
      <c r="H13" s="198" t="s">
        <v>738</v>
      </c>
      <c r="I13" s="202">
        <f t="shared" si="1"/>
        <v>6000</v>
      </c>
      <c r="J13" s="183">
        <f t="shared" si="0"/>
        <v>0</v>
      </c>
      <c r="K13" s="5"/>
      <c r="L13" s="182" t="s">
        <v>793</v>
      </c>
      <c r="M13" s="182"/>
    </row>
    <row r="14" spans="1:14" ht="21.6" customHeight="1">
      <c r="A14" s="180">
        <v>9</v>
      </c>
      <c r="B14" s="181"/>
      <c r="C14" s="181"/>
      <c r="D14" s="16" t="s">
        <v>728</v>
      </c>
      <c r="E14" s="200">
        <v>3540</v>
      </c>
      <c r="F14" s="198"/>
      <c r="G14" s="198"/>
      <c r="H14" s="198" t="s">
        <v>739</v>
      </c>
      <c r="I14" s="202">
        <f t="shared" si="1"/>
        <v>3540</v>
      </c>
      <c r="J14" s="183">
        <f t="shared" si="0"/>
        <v>0</v>
      </c>
      <c r="K14" s="5"/>
      <c r="L14" s="182" t="s">
        <v>793</v>
      </c>
      <c r="M14" s="182"/>
    </row>
    <row r="15" spans="1:14" ht="56.25">
      <c r="A15" s="180">
        <v>10</v>
      </c>
      <c r="B15" s="181"/>
      <c r="C15" s="181"/>
      <c r="D15" s="16" t="s">
        <v>733</v>
      </c>
      <c r="E15" s="200">
        <v>3100</v>
      </c>
      <c r="F15" s="198"/>
      <c r="G15" s="198"/>
      <c r="H15" s="198" t="s">
        <v>739</v>
      </c>
      <c r="I15" s="202">
        <f t="shared" si="1"/>
        <v>3100</v>
      </c>
      <c r="J15" s="183">
        <f t="shared" si="0"/>
        <v>0</v>
      </c>
      <c r="K15" s="5"/>
      <c r="L15" s="182" t="s">
        <v>793</v>
      </c>
      <c r="M15" s="182"/>
    </row>
    <row r="16" spans="1:14" ht="26.45" customHeight="1">
      <c r="A16" s="180">
        <v>11</v>
      </c>
      <c r="B16" s="181"/>
      <c r="C16" s="181"/>
      <c r="D16" s="16" t="s">
        <v>752</v>
      </c>
      <c r="E16" s="201">
        <v>1</v>
      </c>
      <c r="F16" s="198"/>
      <c r="G16" s="198"/>
      <c r="H16" s="198" t="s">
        <v>765</v>
      </c>
      <c r="I16" s="202">
        <f t="shared" si="1"/>
        <v>1</v>
      </c>
      <c r="J16" s="183">
        <f t="shared" si="0"/>
        <v>0</v>
      </c>
      <c r="K16" s="5"/>
      <c r="L16" s="182" t="s">
        <v>793</v>
      </c>
      <c r="M16" s="182"/>
    </row>
    <row r="17" spans="1:13" ht="26.45" customHeight="1">
      <c r="A17" s="180">
        <v>12</v>
      </c>
      <c r="B17" s="181"/>
      <c r="C17" s="181"/>
      <c r="D17" s="16" t="s">
        <v>751</v>
      </c>
      <c r="E17" s="201">
        <v>1</v>
      </c>
      <c r="F17" s="198"/>
      <c r="G17" s="198"/>
      <c r="H17" s="198" t="s">
        <v>765</v>
      </c>
      <c r="I17" s="202">
        <f t="shared" si="1"/>
        <v>1</v>
      </c>
      <c r="J17" s="183">
        <f t="shared" si="0"/>
        <v>0</v>
      </c>
      <c r="K17" s="5"/>
      <c r="L17" s="182" t="s">
        <v>793</v>
      </c>
      <c r="M17" s="182"/>
    </row>
    <row r="18" spans="1:13" ht="30.6" customHeight="1">
      <c r="A18" s="180">
        <v>13</v>
      </c>
      <c r="B18" s="181"/>
      <c r="C18" s="181"/>
      <c r="D18" s="16" t="s">
        <v>750</v>
      </c>
      <c r="E18" s="201">
        <v>1</v>
      </c>
      <c r="F18" s="198"/>
      <c r="G18" s="198"/>
      <c r="H18" s="198" t="s">
        <v>765</v>
      </c>
      <c r="I18" s="202">
        <f t="shared" si="1"/>
        <v>1</v>
      </c>
      <c r="J18" s="183">
        <f t="shared" si="0"/>
        <v>0</v>
      </c>
      <c r="K18" s="5"/>
      <c r="L18" s="182" t="s">
        <v>793</v>
      </c>
      <c r="M18" s="182"/>
    </row>
    <row r="19" spans="1:13" ht="23.45" customHeight="1">
      <c r="A19" s="180">
        <v>14</v>
      </c>
      <c r="B19" s="181"/>
      <c r="C19" s="181"/>
      <c r="D19" s="16" t="s">
        <v>749</v>
      </c>
      <c r="E19" s="201">
        <v>849</v>
      </c>
      <c r="F19" s="198"/>
      <c r="G19" s="198"/>
      <c r="H19" s="198" t="s">
        <v>765</v>
      </c>
      <c r="I19" s="202">
        <f t="shared" si="1"/>
        <v>849</v>
      </c>
      <c r="J19" s="183">
        <f t="shared" si="0"/>
        <v>0</v>
      </c>
      <c r="K19" s="5"/>
      <c r="L19" s="182" t="s">
        <v>793</v>
      </c>
      <c r="M19" s="182"/>
    </row>
    <row r="20" spans="1:13" ht="56.25">
      <c r="A20" s="180">
        <v>15</v>
      </c>
      <c r="B20" s="181"/>
      <c r="C20" s="181"/>
      <c r="D20" s="16" t="s">
        <v>748</v>
      </c>
      <c r="E20" s="201">
        <v>110</v>
      </c>
      <c r="F20" s="198"/>
      <c r="G20" s="198"/>
      <c r="H20" s="198" t="s">
        <v>765</v>
      </c>
      <c r="I20" s="202">
        <f t="shared" si="1"/>
        <v>110</v>
      </c>
      <c r="J20" s="183">
        <f t="shared" si="0"/>
        <v>0</v>
      </c>
      <c r="K20" s="5"/>
      <c r="L20" s="182" t="s">
        <v>793</v>
      </c>
      <c r="M20" s="182"/>
    </row>
    <row r="21" spans="1:13" ht="56.25">
      <c r="A21" s="180">
        <v>16</v>
      </c>
      <c r="B21" s="181"/>
      <c r="C21" s="181"/>
      <c r="D21" s="16" t="s">
        <v>747</v>
      </c>
      <c r="E21" s="200">
        <v>2310</v>
      </c>
      <c r="F21" s="198"/>
      <c r="G21" s="198"/>
      <c r="H21" s="198" t="s">
        <v>765</v>
      </c>
      <c r="I21" s="202">
        <f t="shared" si="1"/>
        <v>2310</v>
      </c>
      <c r="J21" s="183">
        <f t="shared" si="0"/>
        <v>0</v>
      </c>
      <c r="K21" s="5"/>
      <c r="L21" s="182" t="s">
        <v>793</v>
      </c>
      <c r="M21" s="182"/>
    </row>
    <row r="22" spans="1:13" ht="56.25">
      <c r="A22" s="180">
        <v>17</v>
      </c>
      <c r="B22" s="181"/>
      <c r="C22" s="181"/>
      <c r="D22" s="16" t="s">
        <v>746</v>
      </c>
      <c r="E22" s="201">
        <v>208</v>
      </c>
      <c r="F22" s="198"/>
      <c r="G22" s="198"/>
      <c r="H22" s="198" t="s">
        <v>765</v>
      </c>
      <c r="I22" s="202">
        <f t="shared" si="1"/>
        <v>208</v>
      </c>
      <c r="J22" s="183">
        <f t="shared" si="0"/>
        <v>0</v>
      </c>
      <c r="K22" s="5"/>
      <c r="L22" s="182" t="s">
        <v>793</v>
      </c>
      <c r="M22" s="182"/>
    </row>
    <row r="23" spans="1:13" ht="56.25">
      <c r="A23" s="180">
        <v>18</v>
      </c>
      <c r="B23" s="181"/>
      <c r="C23" s="181"/>
      <c r="D23" s="16" t="s">
        <v>754</v>
      </c>
      <c r="E23" s="200">
        <v>1312</v>
      </c>
      <c r="F23" s="198"/>
      <c r="G23" s="198"/>
      <c r="H23" s="198" t="s">
        <v>765</v>
      </c>
      <c r="I23" s="202">
        <f t="shared" si="1"/>
        <v>1312</v>
      </c>
      <c r="J23" s="183">
        <f t="shared" si="0"/>
        <v>0</v>
      </c>
      <c r="K23" s="5"/>
      <c r="L23" s="182" t="s">
        <v>793</v>
      </c>
      <c r="M23" s="182"/>
    </row>
    <row r="24" spans="1:13" ht="56.25">
      <c r="A24" s="180">
        <v>19</v>
      </c>
      <c r="B24" s="181"/>
      <c r="C24" s="181"/>
      <c r="D24" s="16" t="s">
        <v>745</v>
      </c>
      <c r="E24" s="200">
        <v>1473</v>
      </c>
      <c r="F24" s="198"/>
      <c r="G24" s="198"/>
      <c r="H24" s="198" t="s">
        <v>765</v>
      </c>
      <c r="I24" s="202">
        <f t="shared" si="1"/>
        <v>1473</v>
      </c>
      <c r="J24" s="183">
        <f t="shared" si="0"/>
        <v>0</v>
      </c>
      <c r="K24" s="5"/>
      <c r="L24" s="182" t="s">
        <v>793</v>
      </c>
      <c r="M24" s="182"/>
    </row>
    <row r="25" spans="1:13" ht="56.25">
      <c r="A25" s="180">
        <v>20</v>
      </c>
      <c r="B25" s="181"/>
      <c r="C25" s="181"/>
      <c r="D25" s="16" t="s">
        <v>756</v>
      </c>
      <c r="E25" s="201">
        <v>749</v>
      </c>
      <c r="F25" s="198"/>
      <c r="G25" s="198"/>
      <c r="H25" s="198" t="s">
        <v>765</v>
      </c>
      <c r="I25" s="202">
        <f t="shared" si="1"/>
        <v>749</v>
      </c>
      <c r="J25" s="183">
        <f t="shared" si="0"/>
        <v>0</v>
      </c>
      <c r="K25" s="5"/>
      <c r="L25" s="182" t="s">
        <v>793</v>
      </c>
      <c r="M25" s="182"/>
    </row>
    <row r="26" spans="1:13" ht="56.25">
      <c r="A26" s="180">
        <v>21</v>
      </c>
      <c r="B26" s="181"/>
      <c r="C26" s="181"/>
      <c r="D26" s="16" t="s">
        <v>755</v>
      </c>
      <c r="E26" s="200">
        <v>2200</v>
      </c>
      <c r="F26" s="198"/>
      <c r="G26" s="198"/>
      <c r="H26" s="198" t="s">
        <v>766</v>
      </c>
      <c r="I26" s="202">
        <f t="shared" si="1"/>
        <v>2200</v>
      </c>
      <c r="J26" s="183">
        <f t="shared" si="0"/>
        <v>0</v>
      </c>
      <c r="K26" s="5"/>
      <c r="L26" s="182" t="s">
        <v>793</v>
      </c>
      <c r="M26" s="182"/>
    </row>
    <row r="27" spans="1:13" ht="56.25">
      <c r="A27" s="180">
        <v>22</v>
      </c>
      <c r="B27" s="181"/>
      <c r="C27" s="181"/>
      <c r="D27" s="16" t="s">
        <v>757</v>
      </c>
      <c r="E27" s="200">
        <v>2420</v>
      </c>
      <c r="F27" s="198"/>
      <c r="G27" s="198"/>
      <c r="H27" s="198" t="s">
        <v>765</v>
      </c>
      <c r="I27" s="202">
        <f t="shared" si="1"/>
        <v>2420</v>
      </c>
      <c r="J27" s="183">
        <f t="shared" si="0"/>
        <v>0</v>
      </c>
      <c r="K27" s="5"/>
      <c r="L27" s="182" t="s">
        <v>793</v>
      </c>
      <c r="M27" s="182"/>
    </row>
    <row r="28" spans="1:13" ht="56.25">
      <c r="A28" s="180">
        <v>23</v>
      </c>
      <c r="B28" s="181"/>
      <c r="C28" s="181"/>
      <c r="D28" s="16" t="s">
        <v>758</v>
      </c>
      <c r="E28" s="201">
        <v>270</v>
      </c>
      <c r="F28" s="198"/>
      <c r="G28" s="198"/>
      <c r="H28" s="198" t="s">
        <v>765</v>
      </c>
      <c r="I28" s="202">
        <f t="shared" si="1"/>
        <v>270</v>
      </c>
      <c r="J28" s="183">
        <f t="shared" si="0"/>
        <v>0</v>
      </c>
      <c r="K28" s="5"/>
      <c r="L28" s="182" t="s">
        <v>793</v>
      </c>
      <c r="M28" s="182"/>
    </row>
    <row r="29" spans="1:13" ht="56.25">
      <c r="A29" s="180">
        <v>24</v>
      </c>
      <c r="B29" s="181"/>
      <c r="C29" s="181"/>
      <c r="D29" s="16" t="s">
        <v>759</v>
      </c>
      <c r="E29" s="201">
        <v>260</v>
      </c>
      <c r="F29" s="198"/>
      <c r="G29" s="198"/>
      <c r="H29" s="198" t="s">
        <v>765</v>
      </c>
      <c r="I29" s="202">
        <f t="shared" si="1"/>
        <v>260</v>
      </c>
      <c r="J29" s="183">
        <f t="shared" si="0"/>
        <v>0</v>
      </c>
      <c r="K29" s="5"/>
      <c r="L29" s="182" t="s">
        <v>793</v>
      </c>
      <c r="M29" s="182"/>
    </row>
    <row r="30" spans="1:13" ht="56.25">
      <c r="A30" s="180">
        <v>25</v>
      </c>
      <c r="B30" s="181"/>
      <c r="C30" s="181"/>
      <c r="D30" s="16" t="s">
        <v>760</v>
      </c>
      <c r="E30" s="200">
        <v>1569</v>
      </c>
      <c r="F30" s="198"/>
      <c r="G30" s="198"/>
      <c r="H30" s="198" t="s">
        <v>765</v>
      </c>
      <c r="I30" s="202">
        <f t="shared" si="1"/>
        <v>1569</v>
      </c>
      <c r="J30" s="183">
        <f t="shared" si="0"/>
        <v>0</v>
      </c>
      <c r="K30" s="5"/>
      <c r="L30" s="182" t="s">
        <v>793</v>
      </c>
      <c r="M30" s="182"/>
    </row>
    <row r="31" spans="1:13" ht="56.25">
      <c r="A31" s="180">
        <v>26</v>
      </c>
      <c r="B31" s="181"/>
      <c r="C31" s="181"/>
      <c r="D31" s="16" t="s">
        <v>761</v>
      </c>
      <c r="E31" s="201">
        <v>55</v>
      </c>
      <c r="F31" s="198"/>
      <c r="G31" s="198"/>
      <c r="H31" s="198" t="s">
        <v>765</v>
      </c>
      <c r="I31" s="202">
        <f t="shared" si="1"/>
        <v>55</v>
      </c>
      <c r="J31" s="183">
        <f t="shared" si="0"/>
        <v>0</v>
      </c>
      <c r="K31" s="5"/>
      <c r="L31" s="182" t="s">
        <v>793</v>
      </c>
      <c r="M31" s="182"/>
    </row>
    <row r="32" spans="1:13" ht="56.25">
      <c r="A32" s="180">
        <v>27</v>
      </c>
      <c r="B32" s="181"/>
      <c r="C32" s="181"/>
      <c r="D32" s="16" t="s">
        <v>762</v>
      </c>
      <c r="E32" s="201">
        <v>40</v>
      </c>
      <c r="F32" s="198"/>
      <c r="G32" s="198"/>
      <c r="H32" s="198" t="s">
        <v>765</v>
      </c>
      <c r="I32" s="202">
        <f t="shared" si="1"/>
        <v>40</v>
      </c>
      <c r="J32" s="183">
        <f t="shared" si="0"/>
        <v>0</v>
      </c>
      <c r="K32" s="5"/>
      <c r="L32" s="182" t="s">
        <v>793</v>
      </c>
      <c r="M32" s="182"/>
    </row>
    <row r="33" spans="1:13" ht="56.25">
      <c r="A33" s="180">
        <v>28</v>
      </c>
      <c r="B33" s="181"/>
      <c r="C33" s="181"/>
      <c r="D33" s="16" t="s">
        <v>763</v>
      </c>
      <c r="E33" s="201">
        <v>620</v>
      </c>
      <c r="F33" s="198"/>
      <c r="G33" s="198"/>
      <c r="H33" s="198" t="s">
        <v>765</v>
      </c>
      <c r="I33" s="202">
        <f t="shared" si="1"/>
        <v>620</v>
      </c>
      <c r="J33" s="183">
        <f t="shared" si="0"/>
        <v>0</v>
      </c>
      <c r="K33" s="5"/>
      <c r="L33" s="182" t="s">
        <v>793</v>
      </c>
      <c r="M33" s="182"/>
    </row>
    <row r="34" spans="1:13" ht="56.25">
      <c r="A34" s="180">
        <v>29</v>
      </c>
      <c r="B34" s="181"/>
      <c r="C34" s="181"/>
      <c r="D34" s="16" t="s">
        <v>764</v>
      </c>
      <c r="E34" s="201">
        <v>99</v>
      </c>
      <c r="F34" s="198"/>
      <c r="G34" s="198"/>
      <c r="H34" s="198" t="s">
        <v>765</v>
      </c>
      <c r="I34" s="202">
        <f t="shared" si="1"/>
        <v>99</v>
      </c>
      <c r="J34" s="183">
        <f t="shared" si="0"/>
        <v>0</v>
      </c>
      <c r="K34" s="5"/>
      <c r="L34" s="182" t="s">
        <v>793</v>
      </c>
      <c r="M34" s="182"/>
    </row>
    <row r="35" spans="1:13" ht="56.25">
      <c r="A35" s="180">
        <v>30</v>
      </c>
      <c r="B35" s="181"/>
      <c r="C35" s="181"/>
      <c r="D35" s="16" t="s">
        <v>743</v>
      </c>
      <c r="E35" s="201">
        <v>642</v>
      </c>
      <c r="F35" s="198"/>
      <c r="G35" s="198"/>
      <c r="H35" s="198" t="s">
        <v>765</v>
      </c>
      <c r="I35" s="202">
        <f t="shared" si="1"/>
        <v>642</v>
      </c>
      <c r="J35" s="183">
        <f t="shared" si="0"/>
        <v>0</v>
      </c>
      <c r="K35" s="5"/>
      <c r="L35" s="182" t="s">
        <v>793</v>
      </c>
      <c r="M35" s="182"/>
    </row>
    <row r="36" spans="1:13" ht="56.25">
      <c r="A36" s="180">
        <v>31</v>
      </c>
      <c r="B36" s="181"/>
      <c r="C36" s="181"/>
      <c r="D36" s="16" t="s">
        <v>744</v>
      </c>
      <c r="E36" s="201">
        <v>530</v>
      </c>
      <c r="F36" s="198"/>
      <c r="G36" s="198"/>
      <c r="H36" s="198" t="s">
        <v>765</v>
      </c>
      <c r="I36" s="202">
        <f t="shared" si="1"/>
        <v>530</v>
      </c>
      <c r="J36" s="183">
        <f t="shared" si="0"/>
        <v>0</v>
      </c>
      <c r="K36" s="5"/>
      <c r="L36" s="182" t="s">
        <v>793</v>
      </c>
      <c r="M36" s="182"/>
    </row>
    <row r="37" spans="1:13" ht="56.25">
      <c r="A37" s="180">
        <v>32</v>
      </c>
      <c r="B37" s="181"/>
      <c r="C37" s="181"/>
      <c r="D37" s="16" t="s">
        <v>753</v>
      </c>
      <c r="E37" s="201">
        <v>1</v>
      </c>
      <c r="F37" s="198"/>
      <c r="G37" s="198"/>
      <c r="H37" s="198" t="s">
        <v>765</v>
      </c>
      <c r="I37" s="202">
        <f t="shared" si="1"/>
        <v>1</v>
      </c>
      <c r="J37" s="183">
        <f t="shared" si="0"/>
        <v>0</v>
      </c>
      <c r="K37" s="5"/>
      <c r="L37" s="182" t="s">
        <v>793</v>
      </c>
      <c r="M37" s="182"/>
    </row>
    <row r="38" spans="1:13" ht="56.25">
      <c r="A38" s="180">
        <v>33</v>
      </c>
      <c r="B38" s="181"/>
      <c r="C38" s="181"/>
      <c r="D38" s="16" t="s">
        <v>780</v>
      </c>
      <c r="E38" s="201">
        <v>800</v>
      </c>
      <c r="F38" s="198"/>
      <c r="G38" s="198"/>
      <c r="H38" s="198" t="s">
        <v>783</v>
      </c>
      <c r="I38" s="202">
        <f t="shared" si="1"/>
        <v>800</v>
      </c>
      <c r="J38" s="183">
        <f t="shared" si="0"/>
        <v>0</v>
      </c>
      <c r="K38" s="198"/>
      <c r="L38" s="182" t="s">
        <v>793</v>
      </c>
      <c r="M38" s="181"/>
    </row>
    <row r="39" spans="1:13" ht="56.25">
      <c r="A39" s="180">
        <v>34</v>
      </c>
      <c r="B39" s="181"/>
      <c r="C39" s="181"/>
      <c r="D39" s="16" t="s">
        <v>772</v>
      </c>
      <c r="E39" s="200">
        <v>5000</v>
      </c>
      <c r="F39" s="198"/>
      <c r="G39" s="198"/>
      <c r="H39" s="198" t="s">
        <v>782</v>
      </c>
      <c r="I39" s="202">
        <f t="shared" si="1"/>
        <v>5000</v>
      </c>
      <c r="J39" s="183">
        <f t="shared" si="0"/>
        <v>0</v>
      </c>
      <c r="K39" s="198"/>
      <c r="L39" s="182" t="s">
        <v>793</v>
      </c>
      <c r="M39" s="181"/>
    </row>
    <row r="40" spans="1:13" ht="56.25">
      <c r="A40" s="180">
        <v>35</v>
      </c>
      <c r="B40" s="181"/>
      <c r="C40" s="181"/>
      <c r="D40" s="16" t="s">
        <v>773</v>
      </c>
      <c r="E40" s="201">
        <v>950</v>
      </c>
      <c r="F40" s="198"/>
      <c r="G40" s="198"/>
      <c r="H40" s="198" t="s">
        <v>782</v>
      </c>
      <c r="I40" s="202">
        <f t="shared" si="1"/>
        <v>950</v>
      </c>
      <c r="J40" s="183">
        <f t="shared" si="0"/>
        <v>0</v>
      </c>
      <c r="K40" s="198"/>
      <c r="L40" s="182" t="s">
        <v>793</v>
      </c>
      <c r="M40" s="181"/>
    </row>
    <row r="41" spans="1:13" ht="56.25">
      <c r="A41" s="180">
        <v>36</v>
      </c>
      <c r="B41" s="181"/>
      <c r="C41" s="181"/>
      <c r="D41" s="16" t="s">
        <v>774</v>
      </c>
      <c r="E41" s="201">
        <v>700</v>
      </c>
      <c r="F41" s="198"/>
      <c r="G41" s="198"/>
      <c r="H41" s="198" t="s">
        <v>782</v>
      </c>
      <c r="I41" s="202">
        <f t="shared" si="1"/>
        <v>700</v>
      </c>
      <c r="J41" s="183">
        <f t="shared" si="0"/>
        <v>0</v>
      </c>
      <c r="K41" s="198"/>
      <c r="L41" s="182" t="s">
        <v>793</v>
      </c>
      <c r="M41" s="181"/>
    </row>
    <row r="42" spans="1:13" ht="56.25">
      <c r="A42" s="180">
        <v>37</v>
      </c>
      <c r="B42" s="181"/>
      <c r="C42" s="181"/>
      <c r="D42" s="16" t="s">
        <v>775</v>
      </c>
      <c r="E42" s="200">
        <v>1518.49</v>
      </c>
      <c r="F42" s="198"/>
      <c r="G42" s="198"/>
      <c r="H42" s="198" t="s">
        <v>782</v>
      </c>
      <c r="I42" s="202">
        <f t="shared" si="1"/>
        <v>1518.49</v>
      </c>
      <c r="J42" s="183">
        <f t="shared" si="0"/>
        <v>0</v>
      </c>
      <c r="K42" s="198"/>
      <c r="L42" s="182" t="s">
        <v>793</v>
      </c>
      <c r="M42" s="181"/>
    </row>
    <row r="43" spans="1:13" ht="56.25">
      <c r="A43" s="180">
        <v>38</v>
      </c>
      <c r="B43" s="181"/>
      <c r="C43" s="181"/>
      <c r="D43" s="16" t="s">
        <v>776</v>
      </c>
      <c r="E43" s="200">
        <v>8000</v>
      </c>
      <c r="F43" s="198"/>
      <c r="G43" s="198"/>
      <c r="H43" s="198" t="s">
        <v>783</v>
      </c>
      <c r="I43" s="202">
        <f t="shared" si="1"/>
        <v>8000</v>
      </c>
      <c r="J43" s="183">
        <f t="shared" si="0"/>
        <v>0</v>
      </c>
      <c r="K43" s="198"/>
      <c r="L43" s="182" t="s">
        <v>793</v>
      </c>
      <c r="M43" s="181"/>
    </row>
    <row r="44" spans="1:13" ht="56.25">
      <c r="A44" s="180">
        <v>39</v>
      </c>
      <c r="B44" s="181"/>
      <c r="C44" s="181"/>
      <c r="D44" s="16" t="s">
        <v>777</v>
      </c>
      <c r="E44" s="200">
        <v>4500</v>
      </c>
      <c r="F44" s="198"/>
      <c r="G44" s="198"/>
      <c r="H44" s="198" t="s">
        <v>783</v>
      </c>
      <c r="I44" s="202">
        <f t="shared" si="1"/>
        <v>4500</v>
      </c>
      <c r="J44" s="183">
        <f t="shared" si="0"/>
        <v>0</v>
      </c>
      <c r="K44" s="198"/>
      <c r="L44" s="182" t="s">
        <v>793</v>
      </c>
      <c r="M44" s="181"/>
    </row>
    <row r="45" spans="1:13" ht="56.25">
      <c r="A45" s="180">
        <v>40</v>
      </c>
      <c r="B45" s="181"/>
      <c r="C45" s="181"/>
      <c r="D45" s="16" t="s">
        <v>778</v>
      </c>
      <c r="E45" s="200">
        <v>4500</v>
      </c>
      <c r="F45" s="198"/>
      <c r="G45" s="198"/>
      <c r="H45" s="198" t="s">
        <v>783</v>
      </c>
      <c r="I45" s="202">
        <f t="shared" si="1"/>
        <v>4500</v>
      </c>
      <c r="J45" s="183">
        <f t="shared" si="0"/>
        <v>0</v>
      </c>
      <c r="K45" s="198"/>
      <c r="L45" s="182" t="s">
        <v>793</v>
      </c>
      <c r="M45" s="181"/>
    </row>
    <row r="46" spans="1:13" ht="56.25">
      <c r="A46" s="180">
        <v>41</v>
      </c>
      <c r="B46" s="181"/>
      <c r="C46" s="181"/>
      <c r="D46" s="16" t="s">
        <v>779</v>
      </c>
      <c r="E46" s="201">
        <v>800</v>
      </c>
      <c r="F46" s="198"/>
      <c r="G46" s="198"/>
      <c r="H46" s="198" t="s">
        <v>783</v>
      </c>
      <c r="I46" s="202">
        <f t="shared" si="1"/>
        <v>800</v>
      </c>
      <c r="J46" s="183">
        <f t="shared" si="0"/>
        <v>0</v>
      </c>
      <c r="K46" s="198"/>
      <c r="L46" s="182" t="s">
        <v>793</v>
      </c>
      <c r="M46" s="181"/>
    </row>
    <row r="47" spans="1:13" ht="56.25">
      <c r="A47" s="180">
        <v>42</v>
      </c>
      <c r="B47" s="181"/>
      <c r="C47" s="181"/>
      <c r="D47" s="16" t="s">
        <v>771</v>
      </c>
      <c r="E47" s="200">
        <v>7500</v>
      </c>
      <c r="F47" s="198"/>
      <c r="G47" s="198"/>
      <c r="H47" s="198" t="s">
        <v>782</v>
      </c>
      <c r="I47" s="202">
        <f t="shared" si="1"/>
        <v>7500</v>
      </c>
      <c r="J47" s="183">
        <f t="shared" si="0"/>
        <v>0</v>
      </c>
      <c r="K47" s="198"/>
      <c r="L47" s="182" t="s">
        <v>793</v>
      </c>
      <c r="M47" s="181"/>
    </row>
    <row r="48" spans="1:13" ht="56.25">
      <c r="A48" s="180">
        <v>43</v>
      </c>
      <c r="B48" s="181"/>
      <c r="C48" s="181"/>
      <c r="D48" s="16" t="s">
        <v>781</v>
      </c>
      <c r="E48" s="200">
        <v>1400</v>
      </c>
      <c r="F48" s="198"/>
      <c r="G48" s="198"/>
      <c r="H48" s="198" t="s">
        <v>783</v>
      </c>
      <c r="I48" s="202">
        <f t="shared" si="1"/>
        <v>1400</v>
      </c>
      <c r="J48" s="183">
        <f t="shared" si="0"/>
        <v>0</v>
      </c>
      <c r="K48" s="198"/>
      <c r="L48" s="182" t="s">
        <v>793</v>
      </c>
      <c r="M48" s="181"/>
    </row>
    <row r="49" spans="1:13" ht="56.25">
      <c r="A49" s="180">
        <v>44</v>
      </c>
      <c r="B49" s="181"/>
      <c r="C49" s="181"/>
      <c r="D49" s="16" t="s">
        <v>805</v>
      </c>
      <c r="E49" s="201">
        <v>1</v>
      </c>
      <c r="F49" s="198"/>
      <c r="G49" s="198"/>
      <c r="H49" s="198" t="s">
        <v>810</v>
      </c>
      <c r="I49" s="202">
        <f t="shared" si="1"/>
        <v>1</v>
      </c>
      <c r="J49" s="183">
        <f t="shared" si="0"/>
        <v>0</v>
      </c>
      <c r="K49" s="198"/>
      <c r="L49" s="182" t="s">
        <v>793</v>
      </c>
      <c r="M49" s="181"/>
    </row>
    <row r="50" spans="1:13" ht="56.25">
      <c r="A50" s="180">
        <v>45</v>
      </c>
      <c r="B50" s="181"/>
      <c r="C50" s="181"/>
      <c r="D50" s="16" t="s">
        <v>806</v>
      </c>
      <c r="E50" s="200">
        <v>6411.6</v>
      </c>
      <c r="F50" s="198"/>
      <c r="G50" s="198"/>
      <c r="H50" s="198" t="s">
        <v>810</v>
      </c>
      <c r="I50" s="202">
        <f t="shared" si="1"/>
        <v>6411.6</v>
      </c>
      <c r="J50" s="183">
        <f t="shared" si="0"/>
        <v>0</v>
      </c>
      <c r="K50" s="198"/>
      <c r="L50" s="182" t="s">
        <v>793</v>
      </c>
      <c r="M50" s="181"/>
    </row>
    <row r="51" spans="1:13" ht="56.25">
      <c r="A51" s="180">
        <v>46</v>
      </c>
      <c r="B51" s="181"/>
      <c r="C51" s="181"/>
      <c r="D51" s="16" t="s">
        <v>807</v>
      </c>
      <c r="E51" s="200">
        <v>3220</v>
      </c>
      <c r="F51" s="198"/>
      <c r="G51" s="198"/>
      <c r="H51" s="198" t="s">
        <v>810</v>
      </c>
      <c r="I51" s="202">
        <f t="shared" si="1"/>
        <v>3220</v>
      </c>
      <c r="J51" s="183">
        <f t="shared" si="0"/>
        <v>0</v>
      </c>
      <c r="K51" s="198"/>
      <c r="L51" s="182" t="s">
        <v>793</v>
      </c>
      <c r="M51" s="181"/>
    </row>
    <row r="52" spans="1:13" ht="56.25">
      <c r="A52" s="180">
        <v>47</v>
      </c>
      <c r="B52" s="181"/>
      <c r="C52" s="181"/>
      <c r="D52" s="16" t="s">
        <v>808</v>
      </c>
      <c r="E52" s="201">
        <v>1</v>
      </c>
      <c r="F52" s="198"/>
      <c r="G52" s="198"/>
      <c r="H52" s="198" t="s">
        <v>810</v>
      </c>
      <c r="I52" s="202">
        <f t="shared" si="1"/>
        <v>1</v>
      </c>
      <c r="J52" s="183">
        <f t="shared" si="0"/>
        <v>0</v>
      </c>
      <c r="K52" s="198"/>
      <c r="L52" s="182" t="s">
        <v>793</v>
      </c>
      <c r="M52" s="181"/>
    </row>
    <row r="53" spans="1:13" ht="56.25">
      <c r="A53" s="180">
        <v>48</v>
      </c>
      <c r="B53" s="181"/>
      <c r="C53" s="181"/>
      <c r="D53" s="16" t="s">
        <v>800</v>
      </c>
      <c r="E53" s="200">
        <v>1380</v>
      </c>
      <c r="F53" s="198"/>
      <c r="G53" s="198"/>
      <c r="H53" s="198" t="s">
        <v>810</v>
      </c>
      <c r="I53" s="202">
        <f t="shared" si="1"/>
        <v>1380</v>
      </c>
      <c r="J53" s="183">
        <f t="shared" si="0"/>
        <v>0</v>
      </c>
      <c r="K53" s="198"/>
      <c r="L53" s="182" t="s">
        <v>793</v>
      </c>
      <c r="M53" s="181"/>
    </row>
    <row r="54" spans="1:13" ht="56.25">
      <c r="A54" s="180">
        <v>49</v>
      </c>
      <c r="B54" s="181"/>
      <c r="C54" s="181"/>
      <c r="D54" s="16" t="s">
        <v>801</v>
      </c>
      <c r="E54" s="200">
        <v>1710</v>
      </c>
      <c r="F54" s="198"/>
      <c r="G54" s="198"/>
      <c r="H54" s="198" t="s">
        <v>810</v>
      </c>
      <c r="I54" s="202">
        <f t="shared" si="1"/>
        <v>1710</v>
      </c>
      <c r="J54" s="183">
        <f t="shared" si="0"/>
        <v>0</v>
      </c>
      <c r="K54" s="198"/>
      <c r="L54" s="182" t="s">
        <v>793</v>
      </c>
      <c r="M54" s="181"/>
    </row>
    <row r="55" spans="1:13" ht="56.25">
      <c r="A55" s="180">
        <v>50</v>
      </c>
      <c r="B55" s="181"/>
      <c r="C55" s="181"/>
      <c r="D55" s="16" t="s">
        <v>799</v>
      </c>
      <c r="E55" s="200">
        <v>1020</v>
      </c>
      <c r="F55" s="198"/>
      <c r="G55" s="198"/>
      <c r="H55" s="198" t="s">
        <v>810</v>
      </c>
      <c r="I55" s="202">
        <f t="shared" si="1"/>
        <v>1020</v>
      </c>
      <c r="J55" s="183">
        <f t="shared" si="0"/>
        <v>0</v>
      </c>
      <c r="K55" s="198"/>
      <c r="L55" s="182" t="s">
        <v>793</v>
      </c>
      <c r="M55" s="181"/>
    </row>
    <row r="56" spans="1:13" ht="56.25">
      <c r="A56" s="180">
        <v>51</v>
      </c>
      <c r="B56" s="181"/>
      <c r="C56" s="181"/>
      <c r="D56" s="16" t="s">
        <v>809</v>
      </c>
      <c r="E56" s="200">
        <v>2336.8000000000002</v>
      </c>
      <c r="F56" s="198"/>
      <c r="G56" s="198"/>
      <c r="H56" s="198" t="s">
        <v>810</v>
      </c>
      <c r="I56" s="202">
        <f t="shared" si="1"/>
        <v>2336.8000000000002</v>
      </c>
      <c r="J56" s="183">
        <f t="shared" si="0"/>
        <v>0</v>
      </c>
      <c r="K56" s="198"/>
      <c r="L56" s="182" t="s">
        <v>793</v>
      </c>
      <c r="M56" s="181"/>
    </row>
    <row r="57" spans="1:13" ht="56.25">
      <c r="A57" s="180">
        <v>52</v>
      </c>
      <c r="B57" s="181"/>
      <c r="C57" s="181"/>
      <c r="D57" s="16" t="s">
        <v>802</v>
      </c>
      <c r="E57" s="200">
        <v>2640</v>
      </c>
      <c r="F57" s="198"/>
      <c r="G57" s="198"/>
      <c r="H57" s="198" t="s">
        <v>810</v>
      </c>
      <c r="I57" s="202">
        <f t="shared" si="1"/>
        <v>2640</v>
      </c>
      <c r="J57" s="183">
        <f t="shared" si="0"/>
        <v>0</v>
      </c>
      <c r="K57" s="198"/>
      <c r="L57" s="182" t="s">
        <v>793</v>
      </c>
      <c r="M57" s="181"/>
    </row>
    <row r="58" spans="1:13" ht="56.25">
      <c r="A58" s="180">
        <v>53</v>
      </c>
      <c r="B58" s="181"/>
      <c r="C58" s="181"/>
      <c r="D58" s="16" t="s">
        <v>803</v>
      </c>
      <c r="E58" s="200">
        <v>1860</v>
      </c>
      <c r="F58" s="198"/>
      <c r="G58" s="198"/>
      <c r="H58" s="198" t="s">
        <v>810</v>
      </c>
      <c r="I58" s="202">
        <f t="shared" si="1"/>
        <v>1860</v>
      </c>
      <c r="J58" s="183">
        <f t="shared" si="0"/>
        <v>0</v>
      </c>
      <c r="K58" s="198"/>
      <c r="L58" s="182" t="s">
        <v>793</v>
      </c>
      <c r="M58" s="181"/>
    </row>
    <row r="59" spans="1:13" ht="56.25">
      <c r="A59" s="180">
        <v>54</v>
      </c>
      <c r="B59" s="181"/>
      <c r="C59" s="181"/>
      <c r="D59" s="16" t="s">
        <v>804</v>
      </c>
      <c r="E59" s="201">
        <v>1</v>
      </c>
      <c r="F59" s="198"/>
      <c r="G59" s="198"/>
      <c r="H59" s="198" t="s">
        <v>810</v>
      </c>
      <c r="I59" s="202">
        <f t="shared" si="1"/>
        <v>1</v>
      </c>
      <c r="J59" s="183">
        <f t="shared" si="0"/>
        <v>0</v>
      </c>
      <c r="K59" s="198"/>
      <c r="L59" s="182" t="s">
        <v>793</v>
      </c>
      <c r="M59" s="181"/>
    </row>
    <row r="60" spans="1:13" ht="56.25">
      <c r="A60" s="180">
        <v>55</v>
      </c>
      <c r="B60" s="181"/>
      <c r="C60" s="181"/>
      <c r="D60" s="16" t="s">
        <v>787</v>
      </c>
      <c r="E60" s="200">
        <v>1488</v>
      </c>
      <c r="F60" s="198"/>
      <c r="G60" s="198"/>
      <c r="H60" s="198" t="s">
        <v>792</v>
      </c>
      <c r="I60" s="202">
        <f>E60</f>
        <v>1488</v>
      </c>
      <c r="J60" s="183">
        <f t="shared" si="0"/>
        <v>0</v>
      </c>
      <c r="K60" s="198"/>
      <c r="L60" s="182" t="s">
        <v>793</v>
      </c>
      <c r="M60" s="181"/>
    </row>
    <row r="61" spans="1:13" ht="56.25">
      <c r="A61" s="180">
        <v>56</v>
      </c>
      <c r="B61" s="181"/>
      <c r="C61" s="181"/>
      <c r="D61" s="16" t="s">
        <v>788</v>
      </c>
      <c r="E61" s="201">
        <v>54.39</v>
      </c>
      <c r="F61" s="198"/>
      <c r="G61" s="198"/>
      <c r="H61" s="198" t="s">
        <v>792</v>
      </c>
      <c r="I61" s="202">
        <f t="shared" ref="I61:I66" si="2">E61</f>
        <v>54.39</v>
      </c>
      <c r="J61" s="183">
        <f t="shared" si="0"/>
        <v>0</v>
      </c>
      <c r="K61" s="198"/>
      <c r="L61" s="182" t="s">
        <v>793</v>
      </c>
      <c r="M61" s="181"/>
    </row>
    <row r="62" spans="1:13" ht="56.25">
      <c r="A62" s="180">
        <v>57</v>
      </c>
      <c r="B62" s="181"/>
      <c r="C62" s="181"/>
      <c r="D62" s="16" t="s">
        <v>789</v>
      </c>
      <c r="E62" s="200">
        <v>6000</v>
      </c>
      <c r="F62" s="198"/>
      <c r="G62" s="198"/>
      <c r="H62" s="198" t="s">
        <v>792</v>
      </c>
      <c r="I62" s="202">
        <f t="shared" si="2"/>
        <v>6000</v>
      </c>
      <c r="J62" s="183">
        <f t="shared" si="0"/>
        <v>0</v>
      </c>
      <c r="K62" s="198"/>
      <c r="L62" s="182" t="s">
        <v>793</v>
      </c>
      <c r="M62" s="181"/>
    </row>
    <row r="63" spans="1:13" ht="56.25">
      <c r="A63" s="180">
        <v>58</v>
      </c>
      <c r="B63" s="181"/>
      <c r="C63" s="181"/>
      <c r="D63" s="16" t="s">
        <v>790</v>
      </c>
      <c r="E63" s="200">
        <v>4500</v>
      </c>
      <c r="F63" s="198"/>
      <c r="G63" s="198"/>
      <c r="H63" s="198" t="s">
        <v>792</v>
      </c>
      <c r="I63" s="202">
        <f t="shared" si="2"/>
        <v>4500</v>
      </c>
      <c r="J63" s="183">
        <f t="shared" si="0"/>
        <v>0</v>
      </c>
      <c r="K63" s="198"/>
      <c r="L63" s="182" t="s">
        <v>793</v>
      </c>
      <c r="M63" s="181"/>
    </row>
    <row r="64" spans="1:13" ht="56.25">
      <c r="A64" s="180">
        <v>59</v>
      </c>
      <c r="B64" s="181"/>
      <c r="C64" s="181"/>
      <c r="D64" s="16" t="s">
        <v>785</v>
      </c>
      <c r="E64" s="200">
        <v>1500</v>
      </c>
      <c r="F64" s="198"/>
      <c r="G64" s="198"/>
      <c r="H64" s="198" t="s">
        <v>792</v>
      </c>
      <c r="I64" s="202">
        <f t="shared" si="2"/>
        <v>1500</v>
      </c>
      <c r="J64" s="183">
        <f t="shared" si="0"/>
        <v>0</v>
      </c>
      <c r="K64" s="198"/>
      <c r="L64" s="182" t="s">
        <v>793</v>
      </c>
      <c r="M64" s="181"/>
    </row>
    <row r="65" spans="1:13" ht="56.25">
      <c r="A65" s="180">
        <v>60</v>
      </c>
      <c r="B65" s="181"/>
      <c r="C65" s="181"/>
      <c r="D65" s="16" t="s">
        <v>811</v>
      </c>
      <c r="E65" s="200">
        <v>5000</v>
      </c>
      <c r="F65" s="198"/>
      <c r="G65" s="198"/>
      <c r="H65" s="198" t="s">
        <v>820</v>
      </c>
      <c r="I65" s="202">
        <f t="shared" si="2"/>
        <v>5000</v>
      </c>
      <c r="J65" s="183">
        <f t="shared" si="0"/>
        <v>0</v>
      </c>
      <c r="K65" s="198"/>
      <c r="L65" s="182" t="s">
        <v>793</v>
      </c>
      <c r="M65" s="181"/>
    </row>
    <row r="66" spans="1:13" ht="56.25">
      <c r="A66" s="180">
        <v>61</v>
      </c>
      <c r="B66" s="181"/>
      <c r="C66" s="181"/>
      <c r="D66" s="16" t="s">
        <v>786</v>
      </c>
      <c r="E66" s="200">
        <v>3000</v>
      </c>
      <c r="F66" s="198"/>
      <c r="G66" s="198"/>
      <c r="H66" s="198" t="s">
        <v>792</v>
      </c>
      <c r="I66" s="202">
        <f t="shared" si="2"/>
        <v>3000</v>
      </c>
      <c r="J66" s="183">
        <f t="shared" si="0"/>
        <v>0</v>
      </c>
      <c r="K66" s="198"/>
      <c r="L66" s="182" t="s">
        <v>793</v>
      </c>
      <c r="M66" s="181"/>
    </row>
    <row r="67" spans="1:13" ht="56.25">
      <c r="A67" s="180">
        <v>62</v>
      </c>
      <c r="B67" s="181"/>
      <c r="C67" s="181"/>
      <c r="D67" s="16" t="s">
        <v>812</v>
      </c>
      <c r="E67" s="200">
        <v>3000</v>
      </c>
      <c r="F67" s="198"/>
      <c r="G67" s="198"/>
      <c r="H67" s="198" t="s">
        <v>820</v>
      </c>
      <c r="I67" s="202">
        <v>0</v>
      </c>
      <c r="J67" s="183">
        <f t="shared" si="0"/>
        <v>3000</v>
      </c>
      <c r="K67" s="198"/>
      <c r="L67" s="182" t="s">
        <v>793</v>
      </c>
      <c r="M67" s="181"/>
    </row>
    <row r="68" spans="1:13" ht="56.25">
      <c r="A68" s="180">
        <v>63</v>
      </c>
      <c r="B68" s="181"/>
      <c r="C68" s="181"/>
      <c r="D68" s="16" t="s">
        <v>813</v>
      </c>
      <c r="E68" s="200">
        <v>5000</v>
      </c>
      <c r="F68" s="198"/>
      <c r="G68" s="198"/>
      <c r="H68" s="198" t="s">
        <v>820</v>
      </c>
      <c r="I68" s="202">
        <v>0</v>
      </c>
      <c r="J68" s="183">
        <f t="shared" si="0"/>
        <v>5000</v>
      </c>
      <c r="K68" s="198"/>
      <c r="L68" s="182" t="s">
        <v>793</v>
      </c>
      <c r="M68" s="181"/>
    </row>
    <row r="69" spans="1:13" ht="56.25">
      <c r="A69" s="180">
        <v>64</v>
      </c>
      <c r="B69" s="181"/>
      <c r="C69" s="181"/>
      <c r="D69" s="16" t="s">
        <v>814</v>
      </c>
      <c r="E69" s="200">
        <v>10134</v>
      </c>
      <c r="F69" s="198"/>
      <c r="G69" s="198"/>
      <c r="H69" s="198" t="s">
        <v>821</v>
      </c>
      <c r="I69" s="202">
        <v>0</v>
      </c>
      <c r="J69" s="183">
        <f t="shared" si="0"/>
        <v>10134</v>
      </c>
      <c r="K69" s="198"/>
      <c r="L69" s="182" t="s">
        <v>793</v>
      </c>
      <c r="M69" s="181"/>
    </row>
    <row r="70" spans="1:13" ht="56.25">
      <c r="A70" s="180">
        <v>65</v>
      </c>
      <c r="B70" s="181"/>
      <c r="C70" s="181"/>
      <c r="D70" s="16" t="s">
        <v>815</v>
      </c>
      <c r="E70" s="200">
        <v>8950</v>
      </c>
      <c r="F70" s="198"/>
      <c r="G70" s="198"/>
      <c r="H70" s="198" t="s">
        <v>821</v>
      </c>
      <c r="I70" s="202">
        <v>0</v>
      </c>
      <c r="J70" s="183">
        <f t="shared" si="0"/>
        <v>8950</v>
      </c>
      <c r="K70" s="5"/>
      <c r="L70" s="182" t="s">
        <v>793</v>
      </c>
      <c r="M70" s="181"/>
    </row>
    <row r="71" spans="1:13" ht="56.25">
      <c r="A71" s="180">
        <v>66</v>
      </c>
      <c r="B71" s="181"/>
      <c r="C71" s="181"/>
      <c r="D71" s="16" t="s">
        <v>816</v>
      </c>
      <c r="E71" s="200">
        <v>9097</v>
      </c>
      <c r="F71" s="198"/>
      <c r="G71" s="198"/>
      <c r="H71" s="198" t="s">
        <v>821</v>
      </c>
      <c r="I71" s="202">
        <v>0</v>
      </c>
      <c r="J71" s="183">
        <f t="shared" ref="J71:J76" si="3">E71-I71</f>
        <v>9097</v>
      </c>
      <c r="K71" s="5"/>
      <c r="L71" s="182" t="s">
        <v>793</v>
      </c>
      <c r="M71" s="181"/>
    </row>
    <row r="72" spans="1:13" ht="56.25">
      <c r="A72" s="180">
        <v>67</v>
      </c>
      <c r="B72" s="181"/>
      <c r="C72" s="181"/>
      <c r="D72" s="16" t="s">
        <v>817</v>
      </c>
      <c r="E72" s="200">
        <v>10764</v>
      </c>
      <c r="F72" s="198"/>
      <c r="G72" s="198"/>
      <c r="H72" s="198" t="s">
        <v>821</v>
      </c>
      <c r="I72" s="202">
        <v>0</v>
      </c>
      <c r="J72" s="183">
        <f t="shared" si="3"/>
        <v>10764</v>
      </c>
      <c r="K72" s="5"/>
      <c r="L72" s="182" t="s">
        <v>793</v>
      </c>
      <c r="M72" s="181"/>
    </row>
    <row r="73" spans="1:13" ht="56.25">
      <c r="A73" s="180">
        <v>68</v>
      </c>
      <c r="B73" s="181"/>
      <c r="C73" s="181"/>
      <c r="D73" s="16" t="s">
        <v>818</v>
      </c>
      <c r="E73" s="200">
        <v>5892</v>
      </c>
      <c r="F73" s="198"/>
      <c r="G73" s="198"/>
      <c r="H73" s="198" t="s">
        <v>821</v>
      </c>
      <c r="I73" s="202">
        <v>0</v>
      </c>
      <c r="J73" s="183">
        <f t="shared" si="3"/>
        <v>5892</v>
      </c>
      <c r="K73" s="5"/>
      <c r="L73" s="182" t="s">
        <v>793</v>
      </c>
      <c r="M73" s="181"/>
    </row>
    <row r="74" spans="1:13" ht="56.25">
      <c r="A74" s="180">
        <v>69</v>
      </c>
      <c r="B74" s="181"/>
      <c r="C74" s="181"/>
      <c r="D74" s="16" t="s">
        <v>819</v>
      </c>
      <c r="E74" s="200">
        <v>5892</v>
      </c>
      <c r="F74" s="198"/>
      <c r="G74" s="198"/>
      <c r="H74" s="198" t="s">
        <v>821</v>
      </c>
      <c r="I74" s="202">
        <v>0</v>
      </c>
      <c r="J74" s="183">
        <f t="shared" si="3"/>
        <v>5892</v>
      </c>
      <c r="K74" s="5"/>
      <c r="L74" s="182" t="s">
        <v>793</v>
      </c>
      <c r="M74" s="181"/>
    </row>
    <row r="75" spans="1:13" ht="56.25">
      <c r="A75" s="180">
        <v>70</v>
      </c>
      <c r="B75" s="181"/>
      <c r="C75" s="181"/>
      <c r="D75" s="16" t="s">
        <v>784</v>
      </c>
      <c r="E75" s="200">
        <v>3329</v>
      </c>
      <c r="F75" s="198"/>
      <c r="G75" s="198"/>
      <c r="H75" s="198" t="s">
        <v>791</v>
      </c>
      <c r="I75" s="202">
        <v>0</v>
      </c>
      <c r="J75" s="183">
        <f t="shared" si="3"/>
        <v>3329</v>
      </c>
      <c r="K75" s="5"/>
      <c r="L75" s="182" t="s">
        <v>793</v>
      </c>
      <c r="M75" s="181"/>
    </row>
    <row r="76" spans="1:13" ht="56.25">
      <c r="A76" s="180">
        <v>71</v>
      </c>
      <c r="B76" s="181"/>
      <c r="C76" s="181"/>
      <c r="D76" s="16" t="s">
        <v>822</v>
      </c>
      <c r="E76" s="200">
        <v>5000</v>
      </c>
      <c r="F76" s="198"/>
      <c r="G76" s="198"/>
      <c r="H76" s="198" t="s">
        <v>820</v>
      </c>
      <c r="I76" s="202">
        <v>0</v>
      </c>
      <c r="J76" s="183">
        <f t="shared" si="3"/>
        <v>5000</v>
      </c>
      <c r="K76" s="5"/>
      <c r="L76" s="182" t="s">
        <v>793</v>
      </c>
      <c r="M76" s="181"/>
    </row>
    <row r="77" spans="1:13" ht="21">
      <c r="A77" s="122" t="s">
        <v>99</v>
      </c>
      <c r="B77" s="121"/>
      <c r="C77" s="121"/>
      <c r="D77" s="196"/>
      <c r="E77" s="201">
        <f t="shared" ref="E77:J77" si="4">SUM(E6:E76)</f>
        <v>865748.88</v>
      </c>
      <c r="F77" s="201">
        <f t="shared" si="4"/>
        <v>0</v>
      </c>
      <c r="G77" s="201">
        <f t="shared" si="4"/>
        <v>0</v>
      </c>
      <c r="H77" s="201">
        <f t="shared" si="4"/>
        <v>0</v>
      </c>
      <c r="I77" s="201">
        <f t="shared" si="4"/>
        <v>440490.88</v>
      </c>
      <c r="J77" s="201">
        <f t="shared" si="4"/>
        <v>425258</v>
      </c>
      <c r="K77" s="196"/>
      <c r="L77" s="121"/>
      <c r="M77" s="121"/>
    </row>
    <row r="78" spans="1:13" ht="21">
      <c r="A78" s="189" t="s">
        <v>287</v>
      </c>
      <c r="B78" s="190"/>
      <c r="C78" s="190"/>
      <c r="D78" s="190"/>
      <c r="E78" s="191"/>
      <c r="F78" s="190"/>
      <c r="G78" s="190"/>
      <c r="H78" s="190"/>
      <c r="I78" s="190"/>
      <c r="J78" s="190"/>
      <c r="K78" s="190"/>
      <c r="L78" s="190"/>
      <c r="M78" s="190"/>
    </row>
    <row r="79" spans="1:13" ht="21">
      <c r="A79" s="192"/>
      <c r="B79" s="193"/>
      <c r="C79" s="193"/>
      <c r="D79" s="195" t="s">
        <v>794</v>
      </c>
      <c r="E79" s="194"/>
      <c r="F79" s="154"/>
      <c r="G79" s="154"/>
      <c r="H79" s="154"/>
      <c r="I79" s="154"/>
      <c r="J79" s="154"/>
      <c r="K79" s="195" t="s">
        <v>707</v>
      </c>
      <c r="L79" s="154"/>
      <c r="M79" s="193"/>
    </row>
    <row r="80" spans="1:13" ht="21">
      <c r="A80" s="192"/>
      <c r="B80" s="193"/>
      <c r="C80" s="193"/>
      <c r="D80" s="195" t="s">
        <v>708</v>
      </c>
      <c r="E80" s="194"/>
      <c r="F80" s="154"/>
      <c r="G80" s="154"/>
      <c r="H80" s="154"/>
      <c r="I80" s="154"/>
      <c r="J80" s="154"/>
      <c r="K80" s="195" t="s">
        <v>709</v>
      </c>
      <c r="L80" s="154"/>
      <c r="M80" s="193"/>
    </row>
    <row r="81" spans="1:13" ht="21">
      <c r="A81" s="192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</row>
  </sheetData>
  <mergeCells count="11">
    <mergeCell ref="M4:M5"/>
    <mergeCell ref="A2:M2"/>
    <mergeCell ref="A3:M3"/>
    <mergeCell ref="A4:A5"/>
    <mergeCell ref="D4:D5"/>
    <mergeCell ref="E4:E5"/>
    <mergeCell ref="F4:F5"/>
    <mergeCell ref="G4:G5"/>
    <mergeCell ref="H4:H5"/>
    <mergeCell ref="K4:K5"/>
    <mergeCell ref="L4:L5"/>
  </mergeCells>
  <pageMargins left="0.25" right="0.25" top="0.75" bottom="0.75" header="0.3" footer="0.3"/>
  <pageSetup paperSize="9" scale="40" orientation="portrait" r:id="rId1"/>
  <colBreaks count="1" manualBreakCount="1">
    <brk id="13" max="1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T40"/>
  <sheetViews>
    <sheetView view="pageBreakPreview" zoomScale="60" zoomScaleNormal="55" workbookViewId="0">
      <selection activeCell="F25" sqref="F25"/>
    </sheetView>
  </sheetViews>
  <sheetFormatPr defaultColWidth="22.42578125" defaultRowHeight="15"/>
  <cols>
    <col min="1" max="1" width="19" style="224" customWidth="1"/>
    <col min="2" max="3" width="0" style="224" hidden="1" customWidth="1"/>
    <col min="4" max="4" width="31.42578125" style="224" customWidth="1"/>
    <col min="5" max="5" width="27.28515625" style="224" customWidth="1"/>
    <col min="6" max="6" width="31.42578125" style="224" customWidth="1"/>
    <col min="7" max="7" width="22.42578125" style="224"/>
    <col min="8" max="8" width="15.28515625" style="223" customWidth="1"/>
    <col min="9" max="10" width="0" style="224" hidden="1" customWidth="1"/>
    <col min="11" max="11" width="22.42578125" style="228"/>
    <col min="12" max="12" width="18.85546875" style="224" customWidth="1"/>
    <col min="13" max="13" width="20.7109375" style="224" customWidth="1"/>
    <col min="14" max="15" width="22.42578125" style="224"/>
    <col min="16" max="16" width="20" style="224" customWidth="1"/>
    <col min="17" max="17" width="18.85546875" style="224" customWidth="1"/>
    <col min="18" max="18" width="20.28515625" style="224" customWidth="1"/>
    <col min="19" max="19" width="19.42578125" style="224" customWidth="1"/>
    <col min="20" max="20" width="22.42578125" style="224"/>
  </cols>
  <sheetData>
    <row r="1" spans="1:20" ht="23.45" customHeight="1">
      <c r="A1" s="48"/>
      <c r="B1" s="48"/>
      <c r="C1" s="48"/>
      <c r="D1" s="48"/>
      <c r="E1" s="48"/>
      <c r="F1" s="48"/>
      <c r="G1" s="48"/>
      <c r="H1" s="149"/>
      <c r="I1" s="48"/>
      <c r="J1" s="48"/>
      <c r="K1" s="48"/>
      <c r="L1" s="48"/>
      <c r="M1" s="48"/>
      <c r="N1" s="48"/>
      <c r="O1" s="48"/>
      <c r="P1" s="48"/>
      <c r="Q1" s="48"/>
      <c r="R1" s="48"/>
      <c r="S1" s="268" t="s">
        <v>659</v>
      </c>
      <c r="T1" s="268"/>
    </row>
    <row r="2" spans="1:20" ht="22.5">
      <c r="A2" s="269" t="s">
        <v>710</v>
      </c>
      <c r="B2" s="269"/>
      <c r="C2" s="269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</row>
    <row r="3" spans="1:20" ht="22.5">
      <c r="A3" s="221"/>
      <c r="B3" s="221"/>
      <c r="C3" s="221"/>
      <c r="D3" s="222"/>
      <c r="E3" s="222"/>
      <c r="F3" s="222"/>
      <c r="G3" s="222"/>
      <c r="H3" s="222"/>
      <c r="I3" s="222"/>
      <c r="J3" s="222"/>
      <c r="K3" s="227"/>
      <c r="L3" s="222"/>
      <c r="M3" s="222"/>
      <c r="N3" s="222"/>
      <c r="O3" s="222"/>
      <c r="P3" s="222"/>
      <c r="Q3" s="222"/>
      <c r="R3" s="222"/>
      <c r="S3" s="222"/>
      <c r="T3" s="222"/>
    </row>
    <row r="4" spans="1:20" ht="23.25">
      <c r="A4" s="271" t="s">
        <v>853</v>
      </c>
      <c r="B4" s="271"/>
      <c r="C4" s="271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</row>
    <row r="5" spans="1:20" ht="320.25" customHeight="1">
      <c r="A5" s="4" t="s">
        <v>4</v>
      </c>
      <c r="B5" s="4" t="s">
        <v>348</v>
      </c>
      <c r="C5" s="49" t="s">
        <v>101</v>
      </c>
      <c r="D5" s="4" t="s">
        <v>1</v>
      </c>
      <c r="E5" s="4" t="s">
        <v>2</v>
      </c>
      <c r="F5" s="4" t="s">
        <v>3</v>
      </c>
      <c r="G5" s="4" t="s">
        <v>5</v>
      </c>
      <c r="H5" s="116" t="s">
        <v>845</v>
      </c>
      <c r="I5" s="116" t="s">
        <v>15</v>
      </c>
      <c r="J5" s="116" t="s">
        <v>13</v>
      </c>
      <c r="K5" s="116" t="s">
        <v>847</v>
      </c>
      <c r="L5" s="116" t="s">
        <v>859</v>
      </c>
      <c r="M5" s="4" t="s">
        <v>34</v>
      </c>
      <c r="N5" s="116" t="s">
        <v>18</v>
      </c>
      <c r="O5" s="4" t="s">
        <v>16</v>
      </c>
      <c r="P5" s="4" t="s">
        <v>19</v>
      </c>
      <c r="Q5" s="4" t="s">
        <v>17</v>
      </c>
      <c r="R5" s="4" t="s">
        <v>6</v>
      </c>
      <c r="S5" s="4" t="s">
        <v>32</v>
      </c>
      <c r="T5" s="4" t="s">
        <v>33</v>
      </c>
    </row>
    <row r="6" spans="1:20" s="115" customFormat="1" ht="23.25">
      <c r="A6" s="273" t="s">
        <v>39</v>
      </c>
      <c r="B6" s="274"/>
      <c r="C6" s="274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6"/>
    </row>
    <row r="7" spans="1:20" s="115" customFormat="1" ht="60.75">
      <c r="A7" s="120">
        <v>1</v>
      </c>
      <c r="B7" s="120"/>
      <c r="C7" s="123"/>
      <c r="D7" s="120" t="s">
        <v>687</v>
      </c>
      <c r="E7" s="120" t="s">
        <v>660</v>
      </c>
      <c r="F7" s="124" t="s">
        <v>661</v>
      </c>
      <c r="G7" s="123">
        <v>1869</v>
      </c>
      <c r="H7" s="235">
        <v>52</v>
      </c>
      <c r="I7" s="120"/>
      <c r="J7" s="125"/>
      <c r="K7" s="235">
        <v>52</v>
      </c>
      <c r="L7" s="125"/>
      <c r="M7" s="235">
        <v>52</v>
      </c>
      <c r="N7" s="120" t="s">
        <v>662</v>
      </c>
      <c r="O7" s="127">
        <v>41220</v>
      </c>
      <c r="P7" s="124"/>
      <c r="Q7" s="124"/>
      <c r="R7" s="135" t="s">
        <v>665</v>
      </c>
      <c r="S7" s="123"/>
      <c r="T7" s="123"/>
    </row>
    <row r="8" spans="1:20" s="115" customFormat="1" ht="40.5">
      <c r="A8" s="120">
        <v>2</v>
      </c>
      <c r="B8" s="120"/>
      <c r="C8" s="123"/>
      <c r="D8" s="120" t="s">
        <v>688</v>
      </c>
      <c r="E8" s="120" t="s">
        <v>693</v>
      </c>
      <c r="F8" s="124" t="s">
        <v>690</v>
      </c>
      <c r="G8" s="123">
        <v>400</v>
      </c>
      <c r="H8" s="120">
        <v>40.799999999999997</v>
      </c>
      <c r="I8" s="120"/>
      <c r="J8" s="125"/>
      <c r="K8" s="120">
        <v>40.799999999999997</v>
      </c>
      <c r="L8" s="125"/>
      <c r="M8" s="120">
        <v>40.799999999999997</v>
      </c>
      <c r="N8" s="120" t="s">
        <v>691</v>
      </c>
      <c r="O8" s="127">
        <v>43466</v>
      </c>
      <c r="P8" s="124"/>
      <c r="Q8" s="124"/>
      <c r="R8" s="135" t="s">
        <v>665</v>
      </c>
      <c r="S8" s="123"/>
      <c r="T8" s="123"/>
    </row>
    <row r="9" spans="1:20" s="115" customFormat="1" ht="60.75">
      <c r="A9" s="120">
        <v>3</v>
      </c>
      <c r="B9" s="120"/>
      <c r="C9" s="123"/>
      <c r="D9" s="120" t="s">
        <v>694</v>
      </c>
      <c r="E9" s="120" t="s">
        <v>689</v>
      </c>
      <c r="F9" s="124" t="s">
        <v>695</v>
      </c>
      <c r="G9" s="123">
        <v>1309</v>
      </c>
      <c r="H9" s="120">
        <v>278.3</v>
      </c>
      <c r="I9" s="120"/>
      <c r="J9" s="125"/>
      <c r="K9" s="120">
        <v>278.3</v>
      </c>
      <c r="L9" s="125"/>
      <c r="M9" s="120">
        <v>278.3</v>
      </c>
      <c r="N9" s="120" t="s">
        <v>692</v>
      </c>
      <c r="O9" s="127">
        <v>42838</v>
      </c>
      <c r="P9" s="124"/>
      <c r="Q9" s="124"/>
      <c r="R9" s="135" t="s">
        <v>665</v>
      </c>
      <c r="S9" s="123"/>
      <c r="T9" s="123"/>
    </row>
    <row r="10" spans="1:20" s="115" customFormat="1" ht="60.75">
      <c r="A10" s="120">
        <v>4</v>
      </c>
      <c r="B10" s="120"/>
      <c r="C10" s="123"/>
      <c r="D10" s="124" t="s">
        <v>277</v>
      </c>
      <c r="E10" s="120" t="s">
        <v>863</v>
      </c>
      <c r="F10" s="120" t="s">
        <v>864</v>
      </c>
      <c r="G10" s="123">
        <v>18745</v>
      </c>
      <c r="H10" s="120">
        <v>250.27</v>
      </c>
      <c r="I10" s="120"/>
      <c r="J10" s="125"/>
      <c r="K10" s="120">
        <v>250.27</v>
      </c>
      <c r="L10" s="125"/>
      <c r="M10" s="120">
        <v>250.27</v>
      </c>
      <c r="N10" s="120"/>
      <c r="O10" s="127"/>
      <c r="P10" s="124"/>
      <c r="Q10" s="124"/>
      <c r="R10" s="135"/>
      <c r="S10" s="123"/>
      <c r="T10" s="123"/>
    </row>
    <row r="11" spans="1:20" s="115" customFormat="1" ht="20.25">
      <c r="A11" s="120">
        <v>5</v>
      </c>
      <c r="B11" s="120"/>
      <c r="C11" s="126"/>
      <c r="D11" s="124" t="s">
        <v>277</v>
      </c>
      <c r="E11" s="120" t="s">
        <v>684</v>
      </c>
      <c r="F11" s="120" t="s">
        <v>685</v>
      </c>
      <c r="G11" s="123">
        <v>1465</v>
      </c>
      <c r="H11" s="120">
        <v>40.799999999999997</v>
      </c>
      <c r="I11" s="120"/>
      <c r="J11" s="125"/>
      <c r="K11" s="120">
        <v>40.799999999999997</v>
      </c>
      <c r="L11" s="125"/>
      <c r="M11" s="120">
        <v>40.799999999999997</v>
      </c>
      <c r="N11" s="120"/>
      <c r="O11" s="127"/>
      <c r="P11" s="124"/>
      <c r="Q11" s="124"/>
      <c r="R11" s="123"/>
      <c r="S11" s="123"/>
      <c r="T11" s="123"/>
    </row>
    <row r="12" spans="1:20" s="115" customFormat="1" ht="21">
      <c r="A12" s="122" t="s">
        <v>99</v>
      </c>
      <c r="B12" s="120"/>
      <c r="C12" s="126"/>
      <c r="D12" s="124"/>
      <c r="E12" s="120"/>
      <c r="F12" s="120"/>
      <c r="G12" s="123">
        <f>G7+G8+G9+G10+G11</f>
        <v>23788</v>
      </c>
      <c r="H12" s="123">
        <f>H11+H9+H8+H7+H10</f>
        <v>662.17000000000007</v>
      </c>
      <c r="I12" s="123">
        <f t="shared" ref="I12:J12" si="0">I11+I9+I8+I7</f>
        <v>0</v>
      </c>
      <c r="J12" s="123">
        <f t="shared" si="0"/>
        <v>0</v>
      </c>
      <c r="K12" s="123">
        <f>K11+K9+K8+K7+K10</f>
        <v>662.17000000000007</v>
      </c>
      <c r="L12" s="123"/>
      <c r="M12" s="123">
        <f>M7+M8+M9+M10+M11</f>
        <v>662.17</v>
      </c>
      <c r="N12" s="120"/>
      <c r="O12" s="127"/>
      <c r="P12" s="124"/>
      <c r="Q12" s="124"/>
      <c r="R12" s="123"/>
      <c r="S12" s="123"/>
      <c r="T12" s="123"/>
    </row>
    <row r="13" spans="1:20" s="115" customFormat="1" ht="23.25">
      <c r="A13" s="122" t="s">
        <v>287</v>
      </c>
      <c r="B13" s="128"/>
      <c r="C13" s="128"/>
      <c r="D13" s="129"/>
      <c r="E13" s="130"/>
      <c r="F13" s="130"/>
      <c r="G13" s="128"/>
      <c r="H13" s="123"/>
      <c r="I13" s="123"/>
      <c r="J13" s="123"/>
      <c r="K13" s="123"/>
      <c r="L13" s="123"/>
      <c r="M13" s="123"/>
      <c r="N13" s="130"/>
      <c r="O13" s="130"/>
      <c r="P13" s="130"/>
      <c r="Q13" s="130"/>
      <c r="R13" s="128"/>
      <c r="S13" s="128"/>
      <c r="T13" s="128"/>
    </row>
    <row r="14" spans="1:20" s="115" customFormat="1" ht="23.25">
      <c r="A14" s="265" t="s">
        <v>42</v>
      </c>
      <c r="B14" s="266"/>
      <c r="C14" s="266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8"/>
    </row>
    <row r="15" spans="1:20" s="115" customFormat="1" ht="60.75">
      <c r="A15" s="120">
        <v>1</v>
      </c>
      <c r="B15" s="120"/>
      <c r="C15" s="131"/>
      <c r="D15" s="132" t="s">
        <v>663</v>
      </c>
      <c r="E15" s="120" t="s">
        <v>660</v>
      </c>
      <c r="F15" s="126" t="s">
        <v>664</v>
      </c>
      <c r="G15" s="120">
        <v>619.79999999999995</v>
      </c>
      <c r="H15" s="133">
        <v>8042.1</v>
      </c>
      <c r="I15" s="133"/>
      <c r="J15" s="134"/>
      <c r="K15" s="134">
        <v>615.79999999999995</v>
      </c>
      <c r="L15" s="134">
        <f>H15-K15</f>
        <v>7426.3</v>
      </c>
      <c r="M15" s="120"/>
      <c r="N15" s="120" t="s">
        <v>662</v>
      </c>
      <c r="O15" s="127">
        <v>41220</v>
      </c>
      <c r="P15" s="120"/>
      <c r="Q15" s="120"/>
      <c r="R15" s="135" t="s">
        <v>665</v>
      </c>
      <c r="S15" s="120"/>
      <c r="T15" s="135"/>
    </row>
    <row r="16" spans="1:20" s="115" customFormat="1" ht="60.75">
      <c r="A16" s="120">
        <v>2</v>
      </c>
      <c r="B16" s="120"/>
      <c r="C16" s="131"/>
      <c r="D16" s="132" t="s">
        <v>681</v>
      </c>
      <c r="E16" s="120" t="s">
        <v>669</v>
      </c>
      <c r="F16" s="126" t="s">
        <v>677</v>
      </c>
      <c r="G16" s="120" t="s">
        <v>675</v>
      </c>
      <c r="H16" s="133">
        <v>649</v>
      </c>
      <c r="I16" s="133"/>
      <c r="J16" s="134"/>
      <c r="K16" s="134">
        <f>H16-L16</f>
        <v>539.35</v>
      </c>
      <c r="L16" s="134">
        <v>109.65</v>
      </c>
      <c r="M16" s="120"/>
      <c r="N16" s="120" t="s">
        <v>682</v>
      </c>
      <c r="O16" s="127">
        <v>42691</v>
      </c>
      <c r="P16" s="120"/>
      <c r="Q16" s="120"/>
      <c r="R16" s="135" t="s">
        <v>665</v>
      </c>
      <c r="S16" s="120"/>
      <c r="T16" s="135"/>
    </row>
    <row r="17" spans="1:20" s="115" customFormat="1" ht="101.25">
      <c r="A17" s="120">
        <v>3</v>
      </c>
      <c r="B17" s="120"/>
      <c r="C17" s="131"/>
      <c r="D17" s="132" t="s">
        <v>680</v>
      </c>
      <c r="E17" s="120" t="s">
        <v>669</v>
      </c>
      <c r="F17" s="126" t="s">
        <v>674</v>
      </c>
      <c r="G17" s="120" t="s">
        <v>675</v>
      </c>
      <c r="H17" s="133">
        <v>1284</v>
      </c>
      <c r="I17" s="133"/>
      <c r="J17" s="134"/>
      <c r="K17" s="134">
        <v>0</v>
      </c>
      <c r="L17" s="134">
        <v>1284</v>
      </c>
      <c r="M17" s="120"/>
      <c r="N17" s="120" t="s">
        <v>676</v>
      </c>
      <c r="O17" s="127">
        <v>42599</v>
      </c>
      <c r="P17" s="120"/>
      <c r="Q17" s="120"/>
      <c r="R17" s="135" t="s">
        <v>665</v>
      </c>
      <c r="S17" s="120"/>
      <c r="T17" s="135"/>
    </row>
    <row r="18" spans="1:20" s="115" customFormat="1" ht="121.5">
      <c r="A18" s="120">
        <v>4</v>
      </c>
      <c r="B18" s="120"/>
      <c r="C18" s="131"/>
      <c r="D18" s="132" t="s">
        <v>679</v>
      </c>
      <c r="E18" s="120" t="s">
        <v>669</v>
      </c>
      <c r="F18" s="126" t="s">
        <v>670</v>
      </c>
      <c r="G18" s="120" t="s">
        <v>678</v>
      </c>
      <c r="H18" s="133">
        <v>198.46</v>
      </c>
      <c r="I18" s="133"/>
      <c r="J18" s="134"/>
      <c r="K18" s="134">
        <v>0</v>
      </c>
      <c r="L18" s="134">
        <v>198.46</v>
      </c>
      <c r="M18" s="120"/>
      <c r="N18" s="120" t="s">
        <v>671</v>
      </c>
      <c r="O18" s="127">
        <v>42409</v>
      </c>
      <c r="P18" s="120"/>
      <c r="Q18" s="120"/>
      <c r="R18" s="135" t="s">
        <v>665</v>
      </c>
      <c r="S18" s="120"/>
      <c r="T18" s="135"/>
    </row>
    <row r="19" spans="1:20" s="115" customFormat="1" ht="101.25">
      <c r="A19" s="120">
        <v>5</v>
      </c>
      <c r="B19" s="120"/>
      <c r="C19" s="131"/>
      <c r="D19" s="132" t="s">
        <v>683</v>
      </c>
      <c r="E19" s="126" t="s">
        <v>669</v>
      </c>
      <c r="F19" s="120" t="s">
        <v>672</v>
      </c>
      <c r="G19" s="132">
        <v>4400</v>
      </c>
      <c r="H19" s="133">
        <v>255.53</v>
      </c>
      <c r="I19" s="133"/>
      <c r="J19" s="134"/>
      <c r="K19" s="134">
        <f>H19-L19</f>
        <v>187.97</v>
      </c>
      <c r="L19" s="134">
        <v>67.56</v>
      </c>
      <c r="M19" s="120"/>
      <c r="N19" s="120" t="s">
        <v>673</v>
      </c>
      <c r="O19" s="140">
        <v>42413</v>
      </c>
      <c r="P19" s="120"/>
      <c r="Q19" s="120"/>
      <c r="R19" s="135" t="s">
        <v>665</v>
      </c>
      <c r="S19" s="120"/>
      <c r="T19" s="135"/>
    </row>
    <row r="20" spans="1:20" s="115" customFormat="1" ht="40.5">
      <c r="A20" s="120">
        <v>6</v>
      </c>
      <c r="B20" s="120"/>
      <c r="C20" s="131"/>
      <c r="D20" s="232" t="s">
        <v>860</v>
      </c>
      <c r="E20" s="126" t="s">
        <v>861</v>
      </c>
      <c r="F20" s="120"/>
      <c r="G20" s="132"/>
      <c r="H20" s="133">
        <v>339.56</v>
      </c>
      <c r="I20" s="133"/>
      <c r="J20" s="134"/>
      <c r="K20" s="134">
        <v>339.56</v>
      </c>
      <c r="L20" s="134">
        <v>0</v>
      </c>
      <c r="M20" s="120"/>
      <c r="N20" s="120"/>
      <c r="O20" s="140"/>
      <c r="P20" s="120"/>
      <c r="Q20" s="120"/>
      <c r="R20" s="135" t="s">
        <v>665</v>
      </c>
      <c r="S20" s="120"/>
      <c r="T20" s="135"/>
    </row>
    <row r="21" spans="1:20" s="115" customFormat="1" ht="40.5">
      <c r="A21" s="120">
        <v>7</v>
      </c>
      <c r="B21" s="120"/>
      <c r="C21" s="131"/>
      <c r="D21" s="232" t="s">
        <v>862</v>
      </c>
      <c r="E21" s="120" t="s">
        <v>693</v>
      </c>
      <c r="F21" s="120"/>
      <c r="G21" s="132"/>
      <c r="H21" s="133">
        <v>198.22</v>
      </c>
      <c r="I21" s="133"/>
      <c r="J21" s="134"/>
      <c r="K21" s="134">
        <v>198.22</v>
      </c>
      <c r="L21" s="134">
        <v>0</v>
      </c>
      <c r="M21" s="120"/>
      <c r="N21" s="120"/>
      <c r="O21" s="140"/>
      <c r="P21" s="120"/>
      <c r="Q21" s="120"/>
      <c r="R21" s="135" t="s">
        <v>665</v>
      </c>
      <c r="S21" s="120"/>
      <c r="T21" s="135"/>
    </row>
    <row r="22" spans="1:20" s="115" customFormat="1" ht="20.25" hidden="1">
      <c r="A22" s="120"/>
      <c r="B22" s="120"/>
      <c r="C22" s="131"/>
      <c r="D22" s="232"/>
      <c r="E22" s="126"/>
      <c r="F22" s="120"/>
      <c r="G22" s="132"/>
      <c r="H22" s="133"/>
      <c r="I22" s="133"/>
      <c r="J22" s="134"/>
      <c r="K22" s="134"/>
      <c r="L22" s="134"/>
      <c r="M22" s="120"/>
      <c r="N22" s="120"/>
      <c r="O22" s="140"/>
      <c r="P22" s="120"/>
      <c r="Q22" s="120"/>
      <c r="R22" s="135"/>
      <c r="S22" s="120"/>
      <c r="T22" s="135"/>
    </row>
    <row r="23" spans="1:20" s="115" customFormat="1" ht="20.25" hidden="1">
      <c r="A23" s="120"/>
      <c r="B23" s="120"/>
      <c r="C23" s="131"/>
      <c r="D23" s="232"/>
      <c r="E23" s="126"/>
      <c r="F23" s="120"/>
      <c r="G23" s="132"/>
      <c r="H23" s="133"/>
      <c r="I23" s="133"/>
      <c r="J23" s="134"/>
      <c r="K23" s="134"/>
      <c r="L23" s="134"/>
      <c r="M23" s="120"/>
      <c r="N23" s="120"/>
      <c r="O23" s="140"/>
      <c r="P23" s="120"/>
      <c r="Q23" s="120"/>
      <c r="R23" s="135"/>
      <c r="S23" s="120"/>
      <c r="T23" s="135"/>
    </row>
    <row r="24" spans="1:20" s="115" customFormat="1" ht="21">
      <c r="A24" s="122" t="s">
        <v>99</v>
      </c>
      <c r="B24" s="120"/>
      <c r="C24" s="126"/>
      <c r="D24" s="232"/>
      <c r="E24" s="136"/>
      <c r="F24" s="136"/>
      <c r="G24" s="136"/>
      <c r="H24" s="137">
        <f>H15+H16+H17+H18+H19+H20+H21</f>
        <v>10966.869999999999</v>
      </c>
      <c r="I24" s="137">
        <f>I19+I18+I17+I16+I15</f>
        <v>0</v>
      </c>
      <c r="J24" s="137">
        <f>J19+J18+J17+J16+J15</f>
        <v>0</v>
      </c>
      <c r="K24" s="137">
        <f>K15+K16+K17+K18+K19+K20+K21</f>
        <v>1880.9</v>
      </c>
      <c r="L24" s="137">
        <f>L15+L16+L17+L18+L19+L20+L21</f>
        <v>9085.9699999999993</v>
      </c>
      <c r="M24" s="137"/>
      <c r="N24" s="139"/>
      <c r="O24" s="120"/>
      <c r="P24" s="120"/>
      <c r="Q24" s="120"/>
      <c r="R24" s="120"/>
      <c r="S24" s="120"/>
      <c r="T24" s="120"/>
    </row>
    <row r="25" spans="1:20" s="115" customFormat="1" ht="21">
      <c r="A25" s="122" t="s">
        <v>287</v>
      </c>
      <c r="B25" s="120"/>
      <c r="C25" s="126"/>
      <c r="D25" s="231"/>
      <c r="E25" s="136"/>
      <c r="F25" s="136"/>
      <c r="G25" s="136"/>
      <c r="H25" s="137"/>
      <c r="I25" s="137"/>
      <c r="J25" s="137"/>
      <c r="K25" s="137"/>
      <c r="L25" s="137"/>
      <c r="M25" s="138"/>
      <c r="N25" s="139"/>
      <c r="O25" s="120"/>
      <c r="P25" s="120"/>
      <c r="Q25" s="120"/>
      <c r="R25" s="120"/>
      <c r="S25" s="120"/>
      <c r="T25" s="120"/>
    </row>
    <row r="26" spans="1:20" s="115" customFormat="1" ht="23.25">
      <c r="A26" s="265" t="s">
        <v>40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7"/>
    </row>
    <row r="27" spans="1:20" s="115" customFormat="1" ht="40.5">
      <c r="A27" s="130">
        <v>1</v>
      </c>
      <c r="B27" s="130"/>
      <c r="C27" s="130"/>
      <c r="D27" s="132" t="s">
        <v>666</v>
      </c>
      <c r="E27" s="126" t="s">
        <v>667</v>
      </c>
      <c r="F27" s="120" t="s">
        <v>668</v>
      </c>
      <c r="G27" s="143">
        <v>218.3</v>
      </c>
      <c r="H27" s="144">
        <v>458.6</v>
      </c>
      <c r="I27" s="144"/>
      <c r="J27" s="144"/>
      <c r="K27" s="144">
        <v>458.6</v>
      </c>
      <c r="L27" s="144">
        <v>0</v>
      </c>
      <c r="M27" s="144"/>
      <c r="N27" s="145" t="s">
        <v>686</v>
      </c>
      <c r="O27" s="146">
        <v>41099</v>
      </c>
      <c r="P27" s="147"/>
      <c r="Q27" s="147"/>
      <c r="R27" s="148" t="s">
        <v>665</v>
      </c>
      <c r="S27" s="147"/>
      <c r="T27" s="142"/>
    </row>
    <row r="28" spans="1:20" s="115" customFormat="1" ht="56.25">
      <c r="A28" s="130"/>
      <c r="B28" s="130"/>
      <c r="C28" s="130"/>
      <c r="D28" s="132" t="s">
        <v>854</v>
      </c>
      <c r="E28" s="126" t="s">
        <v>669</v>
      </c>
      <c r="F28" s="120"/>
      <c r="G28" s="143"/>
      <c r="H28" s="144">
        <v>108.3</v>
      </c>
      <c r="I28" s="144"/>
      <c r="J28" s="144"/>
      <c r="K28" s="144"/>
      <c r="L28" s="144">
        <v>108.3</v>
      </c>
      <c r="M28" s="144"/>
      <c r="N28" s="145" t="s">
        <v>697</v>
      </c>
      <c r="O28" s="146">
        <v>40330</v>
      </c>
      <c r="P28" s="147"/>
      <c r="Q28" s="147"/>
      <c r="R28" s="148" t="s">
        <v>665</v>
      </c>
      <c r="S28" s="147"/>
      <c r="T28" s="142"/>
    </row>
    <row r="29" spans="1:20" s="115" customFormat="1" ht="56.25">
      <c r="A29" s="130"/>
      <c r="B29" s="130"/>
      <c r="C29" s="130"/>
      <c r="D29" s="132" t="s">
        <v>854</v>
      </c>
      <c r="E29" s="126" t="s">
        <v>669</v>
      </c>
      <c r="F29" s="120"/>
      <c r="G29" s="143"/>
      <c r="H29" s="144">
        <v>1210.69</v>
      </c>
      <c r="I29" s="144"/>
      <c r="J29" s="144"/>
      <c r="K29" s="144"/>
      <c r="L29" s="144">
        <v>1210.69</v>
      </c>
      <c r="M29" s="144"/>
      <c r="N29" s="145" t="s">
        <v>697</v>
      </c>
      <c r="O29" s="146">
        <v>40330</v>
      </c>
      <c r="P29" s="147"/>
      <c r="Q29" s="147"/>
      <c r="R29" s="148" t="s">
        <v>665</v>
      </c>
      <c r="S29" s="147"/>
      <c r="T29" s="142"/>
    </row>
    <row r="30" spans="1:20" s="115" customFormat="1" ht="56.25">
      <c r="A30" s="130"/>
      <c r="B30" s="130"/>
      <c r="C30" s="130"/>
      <c r="D30" s="132" t="s">
        <v>854</v>
      </c>
      <c r="E30" s="126" t="s">
        <v>698</v>
      </c>
      <c r="F30" s="120"/>
      <c r="G30" s="143"/>
      <c r="H30" s="144">
        <v>998.1</v>
      </c>
      <c r="I30" s="144"/>
      <c r="J30" s="144"/>
      <c r="K30" s="144"/>
      <c r="L30" s="144">
        <v>998.1</v>
      </c>
      <c r="M30" s="144"/>
      <c r="N30" s="145" t="s">
        <v>697</v>
      </c>
      <c r="O30" s="146">
        <v>40330</v>
      </c>
      <c r="P30" s="147"/>
      <c r="Q30" s="147"/>
      <c r="R30" s="148" t="s">
        <v>665</v>
      </c>
      <c r="S30" s="147"/>
      <c r="T30" s="142"/>
    </row>
    <row r="31" spans="1:20" s="115" customFormat="1" ht="56.25">
      <c r="A31" s="130"/>
      <c r="B31" s="130"/>
      <c r="C31" s="130"/>
      <c r="D31" s="132" t="s">
        <v>854</v>
      </c>
      <c r="E31" s="126" t="s">
        <v>699</v>
      </c>
      <c r="F31" s="120"/>
      <c r="G31" s="143"/>
      <c r="H31" s="144">
        <v>1063.5</v>
      </c>
      <c r="I31" s="144"/>
      <c r="J31" s="144"/>
      <c r="K31" s="144"/>
      <c r="L31" s="144">
        <v>1063.5</v>
      </c>
      <c r="M31" s="144"/>
      <c r="N31" s="145" t="s">
        <v>697</v>
      </c>
      <c r="O31" s="146">
        <v>40330</v>
      </c>
      <c r="P31" s="147"/>
      <c r="Q31" s="147"/>
      <c r="R31" s="148" t="s">
        <v>665</v>
      </c>
      <c r="S31" s="147"/>
      <c r="T31" s="142"/>
    </row>
    <row r="32" spans="1:20" s="115" customFormat="1" ht="56.25">
      <c r="A32" s="130"/>
      <c r="B32" s="130"/>
      <c r="C32" s="130"/>
      <c r="D32" s="132" t="s">
        <v>854</v>
      </c>
      <c r="E32" s="126" t="s">
        <v>700</v>
      </c>
      <c r="F32" s="130"/>
      <c r="G32" s="130"/>
      <c r="H32" s="130">
        <v>101</v>
      </c>
      <c r="I32" s="130"/>
      <c r="J32" s="130"/>
      <c r="K32" s="130"/>
      <c r="L32" s="130">
        <v>101</v>
      </c>
      <c r="M32" s="130"/>
      <c r="N32" s="145" t="s">
        <v>697</v>
      </c>
      <c r="O32" s="146">
        <v>40330</v>
      </c>
      <c r="P32" s="141"/>
      <c r="Q32" s="142"/>
      <c r="R32" s="148" t="s">
        <v>665</v>
      </c>
      <c r="S32" s="142"/>
      <c r="T32" s="142"/>
    </row>
    <row r="33" spans="1:20" s="115" customFormat="1" ht="56.25">
      <c r="A33" s="130"/>
      <c r="B33" s="130"/>
      <c r="C33" s="130"/>
      <c r="D33" s="132" t="s">
        <v>854</v>
      </c>
      <c r="E33" s="126" t="s">
        <v>701</v>
      </c>
      <c r="F33" s="130"/>
      <c r="G33" s="130"/>
      <c r="H33" s="130">
        <v>122.7</v>
      </c>
      <c r="I33" s="130"/>
      <c r="J33" s="130"/>
      <c r="K33" s="130"/>
      <c r="L33" s="130">
        <v>122.7</v>
      </c>
      <c r="M33" s="130"/>
      <c r="N33" s="145" t="s">
        <v>697</v>
      </c>
      <c r="O33" s="146">
        <v>40330</v>
      </c>
      <c r="P33" s="141"/>
      <c r="Q33" s="142"/>
      <c r="R33" s="148" t="s">
        <v>665</v>
      </c>
      <c r="S33" s="142"/>
      <c r="T33" s="142"/>
    </row>
    <row r="34" spans="1:20" s="115" customFormat="1" ht="56.25">
      <c r="A34" s="130"/>
      <c r="B34" s="130"/>
      <c r="C34" s="130"/>
      <c r="D34" s="132" t="s">
        <v>854</v>
      </c>
      <c r="E34" s="126" t="s">
        <v>702</v>
      </c>
      <c r="F34" s="130"/>
      <c r="G34" s="130"/>
      <c r="H34" s="130">
        <v>392.7</v>
      </c>
      <c r="I34" s="130"/>
      <c r="J34" s="130"/>
      <c r="K34" s="130"/>
      <c r="L34" s="130">
        <v>392.7</v>
      </c>
      <c r="M34" s="130"/>
      <c r="N34" s="145" t="s">
        <v>697</v>
      </c>
      <c r="O34" s="146">
        <v>40330</v>
      </c>
      <c r="P34" s="141"/>
      <c r="Q34" s="142"/>
      <c r="R34" s="148" t="s">
        <v>665</v>
      </c>
      <c r="S34" s="142"/>
      <c r="T34" s="142"/>
    </row>
    <row r="35" spans="1:20" s="115" customFormat="1" ht="56.25">
      <c r="A35" s="130"/>
      <c r="B35" s="130"/>
      <c r="C35" s="130"/>
      <c r="D35" s="132" t="s">
        <v>854</v>
      </c>
      <c r="E35" s="130" t="s">
        <v>703</v>
      </c>
      <c r="F35" s="130"/>
      <c r="G35" s="130"/>
      <c r="H35" s="130">
        <v>327.2</v>
      </c>
      <c r="I35" s="130"/>
      <c r="J35" s="130"/>
      <c r="K35" s="130"/>
      <c r="L35" s="130">
        <v>327.2</v>
      </c>
      <c r="M35" s="130"/>
      <c r="N35" s="145" t="s">
        <v>697</v>
      </c>
      <c r="O35" s="146">
        <v>40330</v>
      </c>
      <c r="P35" s="141"/>
      <c r="Q35" s="142"/>
      <c r="R35" s="148" t="s">
        <v>665</v>
      </c>
      <c r="S35" s="142"/>
      <c r="T35" s="142"/>
    </row>
    <row r="36" spans="1:20" s="115" customFormat="1" ht="56.25">
      <c r="A36" s="130"/>
      <c r="B36" s="130"/>
      <c r="C36" s="130"/>
      <c r="D36" s="132" t="s">
        <v>854</v>
      </c>
      <c r="E36" s="120" t="s">
        <v>704</v>
      </c>
      <c r="F36" s="130"/>
      <c r="G36" s="130"/>
      <c r="H36" s="130">
        <v>212.7</v>
      </c>
      <c r="I36" s="130"/>
      <c r="J36" s="130"/>
      <c r="K36" s="130"/>
      <c r="L36" s="130">
        <v>212.7</v>
      </c>
      <c r="M36" s="130"/>
      <c r="N36" s="145" t="s">
        <v>697</v>
      </c>
      <c r="O36" s="146">
        <v>40330</v>
      </c>
      <c r="P36" s="141"/>
      <c r="Q36" s="142"/>
      <c r="R36" s="148" t="s">
        <v>665</v>
      </c>
      <c r="S36" s="142"/>
      <c r="T36" s="142"/>
    </row>
    <row r="37" spans="1:20" s="115" customFormat="1" ht="23.25">
      <c r="A37" s="122" t="s">
        <v>99</v>
      </c>
      <c r="B37" s="130"/>
      <c r="C37" s="130"/>
      <c r="D37" s="132"/>
      <c r="E37" s="120"/>
      <c r="F37" s="130"/>
      <c r="G37" s="130"/>
      <c r="H37" s="130">
        <f>H27++H28+H29+H30+H31+H32+H33+H34+H35+H36</f>
        <v>4995.49</v>
      </c>
      <c r="I37" s="130"/>
      <c r="J37" s="130"/>
      <c r="K37" s="130">
        <f>K27</f>
        <v>458.6</v>
      </c>
      <c r="L37" s="130">
        <f>L27+L28+L29+L30+L31+L32+L33+L34+L35+L36</f>
        <v>4536.8899999999994</v>
      </c>
      <c r="M37" s="130"/>
      <c r="N37" s="145"/>
      <c r="O37" s="146"/>
      <c r="P37" s="141"/>
      <c r="Q37" s="142"/>
      <c r="R37" s="142"/>
      <c r="S37" s="142"/>
      <c r="T37" s="142"/>
    </row>
    <row r="38" spans="1:20" s="115" customFormat="1" ht="23.25">
      <c r="A38" s="122" t="s">
        <v>287</v>
      </c>
      <c r="B38" s="130"/>
      <c r="C38" s="130"/>
      <c r="D38" s="132"/>
      <c r="E38" s="120"/>
      <c r="F38" s="130"/>
      <c r="G38" s="130">
        <f>G12+G24+H37</f>
        <v>28783.489999999998</v>
      </c>
      <c r="H38" s="230">
        <f>H12+H24+H37</f>
        <v>16624.53</v>
      </c>
      <c r="I38" s="130">
        <f t="shared" ref="I38:P38" si="1">I12+I24+J37</f>
        <v>0</v>
      </c>
      <c r="J38" s="130">
        <f>J12+J24+L37</f>
        <v>4536.8899999999994</v>
      </c>
      <c r="K38" s="230">
        <f>K12+K24+K37</f>
        <v>3001.67</v>
      </c>
      <c r="L38" s="230">
        <f>L12+L24+L37</f>
        <v>13622.859999999999</v>
      </c>
      <c r="M38" s="130">
        <f t="shared" si="1"/>
        <v>662.17</v>
      </c>
      <c r="N38" s="130">
        <f t="shared" si="1"/>
        <v>0</v>
      </c>
      <c r="O38" s="130">
        <f t="shared" si="1"/>
        <v>0</v>
      </c>
      <c r="P38" s="130">
        <f t="shared" si="1"/>
        <v>0</v>
      </c>
      <c r="Q38" s="142"/>
      <c r="R38" s="142"/>
      <c r="S38" s="142"/>
      <c r="T38" s="142"/>
    </row>
    <row r="39" spans="1:20" ht="43.9" customHeight="1">
      <c r="A39" s="150"/>
      <c r="B39" s="151"/>
      <c r="C39" s="151"/>
      <c r="D39" s="151"/>
      <c r="E39" s="152" t="s">
        <v>706</v>
      </c>
      <c r="F39" s="151"/>
      <c r="G39" s="151"/>
      <c r="H39" s="233"/>
      <c r="I39" s="151"/>
      <c r="J39" s="151"/>
      <c r="K39" s="234"/>
      <c r="L39" s="234"/>
      <c r="M39" s="154" t="s">
        <v>707</v>
      </c>
      <c r="N39" s="151"/>
      <c r="O39" s="151"/>
      <c r="P39" s="151"/>
      <c r="Q39" s="151"/>
      <c r="R39" s="151"/>
      <c r="S39" s="151"/>
      <c r="T39" s="151"/>
    </row>
    <row r="40" spans="1:20" ht="58.15" customHeight="1">
      <c r="A40" s="150"/>
      <c r="B40" s="151"/>
      <c r="C40" s="151"/>
      <c r="D40" s="151"/>
      <c r="E40" s="155" t="s">
        <v>708</v>
      </c>
      <c r="F40" s="151"/>
      <c r="G40" s="151"/>
      <c r="H40" s="153"/>
      <c r="I40" s="151"/>
      <c r="J40" s="151"/>
      <c r="K40" s="151"/>
      <c r="L40" s="151"/>
      <c r="M40" s="154" t="s">
        <v>852</v>
      </c>
      <c r="N40" s="151"/>
      <c r="O40" s="151"/>
      <c r="P40" s="151"/>
      <c r="Q40" s="151"/>
      <c r="R40" s="151"/>
      <c r="S40" s="151"/>
      <c r="T40" s="151"/>
    </row>
  </sheetData>
  <mergeCells count="6">
    <mergeCell ref="A26:T26"/>
    <mergeCell ref="S1:T1"/>
    <mergeCell ref="A2:T2"/>
    <mergeCell ref="A4:T4"/>
    <mergeCell ref="A6:T6"/>
    <mergeCell ref="A14:T14"/>
  </mergeCells>
  <pageMargins left="0.25" right="0.25" top="0.75" bottom="0.75" header="0.3" footer="0.3"/>
  <pageSetup paperSize="9" scale="3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131"/>
  <sheetViews>
    <sheetView view="pageBreakPreview" topLeftCell="A130" zoomScale="60" zoomScaleNormal="55" workbookViewId="0">
      <selection activeCell="L127" sqref="L127"/>
    </sheetView>
  </sheetViews>
  <sheetFormatPr defaultRowHeight="15"/>
  <cols>
    <col min="1" max="1" width="8.85546875" style="224" customWidth="1"/>
    <col min="2" max="2" width="28.140625" style="224" hidden="1" customWidth="1"/>
    <col min="3" max="3" width="7.85546875" style="224" hidden="1" customWidth="1"/>
    <col min="4" max="4" width="37.5703125" style="224" customWidth="1"/>
    <col min="5" max="5" width="19.140625" style="224" customWidth="1"/>
    <col min="6" max="6" width="26" style="224" hidden="1" customWidth="1"/>
    <col min="7" max="7" width="28.85546875" style="224" hidden="1" customWidth="1"/>
    <col min="8" max="8" width="18.5703125" style="224" customWidth="1"/>
    <col min="9" max="9" width="16.28515625" style="224" customWidth="1"/>
    <col min="10" max="10" width="18.28515625" style="224" customWidth="1"/>
    <col min="11" max="11" width="18.7109375" style="236" customWidth="1"/>
    <col min="12" max="12" width="18.28515625" style="236" customWidth="1"/>
    <col min="13" max="13" width="16.42578125" style="236" customWidth="1"/>
    <col min="14" max="14" width="27.140625" style="224" customWidth="1"/>
    <col min="15" max="15" width="20.42578125" style="236" customWidth="1"/>
    <col min="16" max="16" width="23.7109375" style="224" customWidth="1"/>
    <col min="17" max="17" width="0.85546875" customWidth="1"/>
    <col min="18" max="18" width="8.85546875" customWidth="1"/>
  </cols>
  <sheetData>
    <row r="1" spans="1:17" ht="23.4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158"/>
    </row>
    <row r="2" spans="1:17" ht="23.25">
      <c r="A2" s="280" t="s">
        <v>855</v>
      </c>
      <c r="B2" s="280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</row>
    <row r="3" spans="1:17" s="176" customFormat="1" ht="22.9" customHeight="1">
      <c r="A3" s="284" t="s">
        <v>835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</row>
    <row r="4" spans="1:17" ht="15.6" customHeight="1">
      <c r="A4" s="282" t="s">
        <v>4</v>
      </c>
      <c r="B4" s="177"/>
      <c r="C4" s="178"/>
      <c r="D4" s="285" t="s">
        <v>7</v>
      </c>
      <c r="E4" s="287" t="s">
        <v>865</v>
      </c>
      <c r="F4" s="289" t="s">
        <v>768</v>
      </c>
      <c r="G4" s="282" t="s">
        <v>769</v>
      </c>
      <c r="H4" s="282" t="s">
        <v>851</v>
      </c>
      <c r="I4" s="225"/>
      <c r="J4" s="282" t="s">
        <v>866</v>
      </c>
      <c r="K4" s="282" t="s">
        <v>867</v>
      </c>
      <c r="L4" s="282" t="s">
        <v>868</v>
      </c>
      <c r="M4" s="282" t="s">
        <v>869</v>
      </c>
      <c r="N4" s="291" t="s">
        <v>8</v>
      </c>
      <c r="O4" s="293" t="s">
        <v>870</v>
      </c>
      <c r="P4" s="293" t="s">
        <v>31</v>
      </c>
    </row>
    <row r="5" spans="1:17" ht="155.25" customHeight="1">
      <c r="A5" s="283"/>
      <c r="B5" s="177"/>
      <c r="C5" s="178"/>
      <c r="D5" s="286"/>
      <c r="E5" s="288"/>
      <c r="F5" s="290"/>
      <c r="G5" s="283"/>
      <c r="H5" s="283"/>
      <c r="I5" s="226" t="s">
        <v>850</v>
      </c>
      <c r="J5" s="283"/>
      <c r="K5" s="283"/>
      <c r="L5" s="283"/>
      <c r="M5" s="283"/>
      <c r="N5" s="292"/>
      <c r="O5" s="294"/>
      <c r="P5" s="294"/>
    </row>
    <row r="6" spans="1:17" ht="29.25" customHeight="1">
      <c r="A6" s="237">
        <v>1</v>
      </c>
      <c r="B6" s="238"/>
      <c r="C6" s="239"/>
      <c r="D6" s="240">
        <v>2</v>
      </c>
      <c r="E6" s="241">
        <v>3</v>
      </c>
      <c r="F6" s="242"/>
      <c r="G6" s="237"/>
      <c r="H6" s="237">
        <v>4</v>
      </c>
      <c r="I6" s="237">
        <v>5</v>
      </c>
      <c r="J6" s="237">
        <v>6</v>
      </c>
      <c r="K6" s="237">
        <v>7</v>
      </c>
      <c r="L6" s="237">
        <v>8</v>
      </c>
      <c r="M6" s="237">
        <v>9</v>
      </c>
      <c r="N6" s="243">
        <v>10</v>
      </c>
      <c r="O6" s="243">
        <v>11</v>
      </c>
      <c r="P6" s="244">
        <v>12</v>
      </c>
    </row>
    <row r="7" spans="1:17" ht="56.1" customHeight="1">
      <c r="A7" s="237"/>
      <c r="B7" s="238"/>
      <c r="C7" s="239"/>
      <c r="D7" s="247" t="s">
        <v>872</v>
      </c>
      <c r="E7" s="249">
        <v>12360</v>
      </c>
      <c r="F7" s="248"/>
      <c r="G7" s="245"/>
      <c r="H7" s="245"/>
      <c r="I7" s="245">
        <v>12360</v>
      </c>
      <c r="J7" s="245"/>
      <c r="K7" s="245" t="s">
        <v>885</v>
      </c>
      <c r="L7" s="237"/>
      <c r="M7" s="237"/>
      <c r="N7" s="182" t="s">
        <v>793</v>
      </c>
      <c r="O7" s="243"/>
      <c r="P7" s="244"/>
    </row>
    <row r="8" spans="1:17" ht="56.1" customHeight="1">
      <c r="A8" s="237"/>
      <c r="B8" s="238"/>
      <c r="C8" s="239"/>
      <c r="D8" s="247" t="s">
        <v>873</v>
      </c>
      <c r="E8" s="249">
        <v>97507</v>
      </c>
      <c r="F8" s="248"/>
      <c r="G8" s="245"/>
      <c r="H8" s="245"/>
      <c r="I8" s="245">
        <v>97507</v>
      </c>
      <c r="J8" s="245"/>
      <c r="K8" s="245" t="s">
        <v>885</v>
      </c>
      <c r="L8" s="237"/>
      <c r="M8" s="237"/>
      <c r="N8" s="182" t="s">
        <v>793</v>
      </c>
      <c r="O8" s="243"/>
      <c r="P8" s="244"/>
    </row>
    <row r="9" spans="1:17" ht="56.1" customHeight="1">
      <c r="A9" s="237"/>
      <c r="B9" s="238"/>
      <c r="C9" s="239"/>
      <c r="D9" s="247" t="s">
        <v>874</v>
      </c>
      <c r="E9" s="249">
        <v>9868</v>
      </c>
      <c r="F9" s="248"/>
      <c r="G9" s="245"/>
      <c r="H9" s="245"/>
      <c r="I9" s="245">
        <v>9868</v>
      </c>
      <c r="J9" s="245"/>
      <c r="K9" s="245" t="s">
        <v>886</v>
      </c>
      <c r="L9" s="237"/>
      <c r="M9" s="237"/>
      <c r="N9" s="182" t="s">
        <v>793</v>
      </c>
      <c r="O9" s="243"/>
      <c r="P9" s="244"/>
    </row>
    <row r="10" spans="1:17" ht="56.1" customHeight="1">
      <c r="A10" s="237"/>
      <c r="B10" s="238"/>
      <c r="C10" s="239"/>
      <c r="D10" s="247" t="s">
        <v>875</v>
      </c>
      <c r="E10" s="249">
        <v>26820</v>
      </c>
      <c r="F10" s="248"/>
      <c r="G10" s="245"/>
      <c r="H10" s="245"/>
      <c r="I10" s="245">
        <v>26820</v>
      </c>
      <c r="J10" s="245"/>
      <c r="K10" s="245" t="s">
        <v>887</v>
      </c>
      <c r="L10" s="237"/>
      <c r="M10" s="237"/>
      <c r="N10" s="182" t="s">
        <v>793</v>
      </c>
      <c r="O10" s="243"/>
      <c r="P10" s="244"/>
    </row>
    <row r="11" spans="1:17" ht="56.1" customHeight="1">
      <c r="A11" s="237"/>
      <c r="B11" s="238"/>
      <c r="C11" s="239"/>
      <c r="D11" s="247" t="s">
        <v>876</v>
      </c>
      <c r="E11" s="249">
        <v>5125</v>
      </c>
      <c r="F11" s="248"/>
      <c r="G11" s="245"/>
      <c r="H11" s="245"/>
      <c r="I11" s="245">
        <v>5125</v>
      </c>
      <c r="J11" s="245"/>
      <c r="K11" s="245" t="s">
        <v>891</v>
      </c>
      <c r="L11" s="237"/>
      <c r="M11" s="237"/>
      <c r="N11" s="182" t="s">
        <v>793</v>
      </c>
      <c r="O11" s="243"/>
      <c r="P11" s="244"/>
    </row>
    <row r="12" spans="1:17" ht="56.1" customHeight="1">
      <c r="A12" s="237"/>
      <c r="B12" s="238"/>
      <c r="C12" s="239"/>
      <c r="D12" s="247" t="s">
        <v>877</v>
      </c>
      <c r="E12" s="249">
        <v>6875</v>
      </c>
      <c r="F12" s="248"/>
      <c r="G12" s="245"/>
      <c r="H12" s="245"/>
      <c r="I12" s="245">
        <v>6875</v>
      </c>
      <c r="J12" s="245"/>
      <c r="K12" s="245" t="s">
        <v>891</v>
      </c>
      <c r="L12" s="237"/>
      <c r="M12" s="237"/>
      <c r="N12" s="182" t="s">
        <v>793</v>
      </c>
      <c r="O12" s="243"/>
      <c r="P12" s="244"/>
    </row>
    <row r="13" spans="1:17" ht="56.1" customHeight="1">
      <c r="A13" s="237"/>
      <c r="B13" s="238"/>
      <c r="C13" s="239"/>
      <c r="D13" s="247" t="s">
        <v>878</v>
      </c>
      <c r="E13" s="249">
        <v>6910</v>
      </c>
      <c r="F13" s="248"/>
      <c r="G13" s="245"/>
      <c r="H13" s="245"/>
      <c r="I13" s="245">
        <v>6910</v>
      </c>
      <c r="J13" s="245"/>
      <c r="K13" s="245" t="s">
        <v>888</v>
      </c>
      <c r="L13" s="237"/>
      <c r="M13" s="237"/>
      <c r="N13" s="182" t="s">
        <v>793</v>
      </c>
      <c r="O13" s="243"/>
      <c r="P13" s="244"/>
    </row>
    <row r="14" spans="1:17" ht="56.1" customHeight="1">
      <c r="A14" s="237"/>
      <c r="B14" s="238"/>
      <c r="C14" s="239"/>
      <c r="D14" s="247" t="s">
        <v>879</v>
      </c>
      <c r="E14" s="249">
        <v>3820</v>
      </c>
      <c r="F14" s="248"/>
      <c r="G14" s="245"/>
      <c r="H14" s="245"/>
      <c r="I14" s="245">
        <v>3820</v>
      </c>
      <c r="J14" s="245"/>
      <c r="K14" s="245" t="s">
        <v>890</v>
      </c>
      <c r="L14" s="237"/>
      <c r="M14" s="237"/>
      <c r="N14" s="182" t="s">
        <v>793</v>
      </c>
      <c r="O14" s="243"/>
      <c r="P14" s="244"/>
    </row>
    <row r="15" spans="1:17" ht="56.1" customHeight="1">
      <c r="A15" s="237"/>
      <c r="B15" s="238"/>
      <c r="C15" s="239"/>
      <c r="D15" s="247" t="s">
        <v>880</v>
      </c>
      <c r="E15" s="249">
        <v>29308.68</v>
      </c>
      <c r="F15" s="248"/>
      <c r="G15" s="245"/>
      <c r="H15" s="245"/>
      <c r="I15" s="245">
        <v>29308.68</v>
      </c>
      <c r="J15" s="245"/>
      <c r="K15" s="245" t="s">
        <v>889</v>
      </c>
      <c r="L15" s="237"/>
      <c r="M15" s="237"/>
      <c r="N15" s="182" t="s">
        <v>793</v>
      </c>
      <c r="O15" s="243"/>
      <c r="P15" s="244"/>
    </row>
    <row r="16" spans="1:17" ht="56.1" customHeight="1">
      <c r="A16" s="237"/>
      <c r="B16" s="238"/>
      <c r="C16" s="239"/>
      <c r="D16" s="247" t="s">
        <v>881</v>
      </c>
      <c r="E16" s="249">
        <v>6080</v>
      </c>
      <c r="F16" s="248"/>
      <c r="G16" s="245"/>
      <c r="H16" s="245"/>
      <c r="I16" s="245">
        <v>6080</v>
      </c>
      <c r="J16" s="245"/>
      <c r="K16" s="245" t="s">
        <v>892</v>
      </c>
      <c r="L16" s="237"/>
      <c r="M16" s="237"/>
      <c r="N16" s="182" t="s">
        <v>793</v>
      </c>
      <c r="O16" s="243"/>
      <c r="P16" s="244"/>
    </row>
    <row r="17" spans="1:16" ht="56.1" customHeight="1">
      <c r="A17" s="237"/>
      <c r="B17" s="238"/>
      <c r="C17" s="239"/>
      <c r="D17" s="247" t="s">
        <v>882</v>
      </c>
      <c r="E17" s="249">
        <v>14990</v>
      </c>
      <c r="F17" s="248"/>
      <c r="G17" s="245"/>
      <c r="H17" s="245"/>
      <c r="I17" s="245">
        <v>14990</v>
      </c>
      <c r="J17" s="245"/>
      <c r="K17" s="245" t="s">
        <v>893</v>
      </c>
      <c r="L17" s="237"/>
      <c r="M17" s="237"/>
      <c r="N17" s="182" t="s">
        <v>793</v>
      </c>
      <c r="O17" s="243"/>
      <c r="P17" s="244"/>
    </row>
    <row r="18" spans="1:16" ht="56.1" customHeight="1">
      <c r="A18" s="237"/>
      <c r="B18" s="238"/>
      <c r="C18" s="239"/>
      <c r="D18" s="247" t="s">
        <v>883</v>
      </c>
      <c r="E18" s="249">
        <v>10500</v>
      </c>
      <c r="F18" s="248"/>
      <c r="G18" s="245"/>
      <c r="H18" s="245"/>
      <c r="I18" s="245">
        <v>10500</v>
      </c>
      <c r="J18" s="245"/>
      <c r="K18" s="245" t="s">
        <v>894</v>
      </c>
      <c r="L18" s="237"/>
      <c r="M18" s="237"/>
      <c r="N18" s="182" t="s">
        <v>793</v>
      </c>
      <c r="O18" s="243"/>
      <c r="P18" s="244"/>
    </row>
    <row r="19" spans="1:16" ht="56.1" customHeight="1">
      <c r="A19" s="237"/>
      <c r="B19" s="238"/>
      <c r="C19" s="239"/>
      <c r="D19" s="247" t="s">
        <v>884</v>
      </c>
      <c r="E19" s="249">
        <v>34500</v>
      </c>
      <c r="F19" s="248"/>
      <c r="G19" s="245"/>
      <c r="H19" s="245"/>
      <c r="I19" s="245">
        <v>34500</v>
      </c>
      <c r="J19" s="245"/>
      <c r="K19" s="246">
        <v>42794</v>
      </c>
      <c r="L19" s="237"/>
      <c r="M19" s="237"/>
      <c r="N19" s="182" t="s">
        <v>793</v>
      </c>
      <c r="O19" s="243"/>
      <c r="P19" s="244"/>
    </row>
    <row r="20" spans="1:16" ht="56.1" customHeight="1">
      <c r="A20" s="237"/>
      <c r="B20" s="238"/>
      <c r="C20" s="239"/>
      <c r="D20" s="247" t="s">
        <v>884</v>
      </c>
      <c r="E20" s="249">
        <v>28000</v>
      </c>
      <c r="F20" s="248"/>
      <c r="G20" s="245"/>
      <c r="H20" s="245"/>
      <c r="I20" s="245">
        <v>28000</v>
      </c>
      <c r="J20" s="245"/>
      <c r="K20" s="246">
        <v>42947</v>
      </c>
      <c r="L20" s="237"/>
      <c r="M20" s="237"/>
      <c r="N20" s="182" t="s">
        <v>793</v>
      </c>
      <c r="O20" s="243"/>
      <c r="P20" s="244"/>
    </row>
    <row r="21" spans="1:16" ht="56.1" customHeight="1">
      <c r="A21" s="237"/>
      <c r="B21" s="238"/>
      <c r="C21" s="239"/>
      <c r="D21" s="247" t="s">
        <v>895</v>
      </c>
      <c r="E21" s="249">
        <v>3600</v>
      </c>
      <c r="F21" s="248"/>
      <c r="G21" s="245"/>
      <c r="H21" s="245">
        <v>3600</v>
      </c>
      <c r="I21" s="245"/>
      <c r="J21" s="245"/>
      <c r="K21" s="246">
        <v>43100</v>
      </c>
      <c r="L21" s="237"/>
      <c r="M21" s="237"/>
      <c r="N21" s="182" t="s">
        <v>793</v>
      </c>
      <c r="O21" s="243"/>
      <c r="P21" s="244"/>
    </row>
    <row r="22" spans="1:16" ht="56.1" customHeight="1">
      <c r="A22" s="237"/>
      <c r="B22" s="238"/>
      <c r="C22" s="239"/>
      <c r="D22" s="247" t="s">
        <v>896</v>
      </c>
      <c r="E22" s="249">
        <v>41621.269999999997</v>
      </c>
      <c r="F22" s="248"/>
      <c r="G22" s="245"/>
      <c r="H22" s="245"/>
      <c r="I22" s="249">
        <v>41621.269999999997</v>
      </c>
      <c r="J22" s="245"/>
      <c r="K22" s="246">
        <v>43425</v>
      </c>
      <c r="L22" s="237"/>
      <c r="M22" s="237"/>
      <c r="N22" s="182" t="s">
        <v>793</v>
      </c>
      <c r="O22" s="243"/>
      <c r="P22" s="244"/>
    </row>
    <row r="23" spans="1:16" ht="56.1" customHeight="1">
      <c r="A23" s="237"/>
      <c r="B23" s="238"/>
      <c r="C23" s="239"/>
      <c r="D23" s="247" t="s">
        <v>897</v>
      </c>
      <c r="E23" s="249">
        <v>29000</v>
      </c>
      <c r="F23" s="248"/>
      <c r="G23" s="245"/>
      <c r="H23" s="245"/>
      <c r="I23" s="249">
        <v>29000</v>
      </c>
      <c r="J23" s="245"/>
      <c r="K23" s="246">
        <v>43195</v>
      </c>
      <c r="L23" s="237"/>
      <c r="M23" s="237"/>
      <c r="N23" s="182" t="s">
        <v>793</v>
      </c>
      <c r="O23" s="243"/>
      <c r="P23" s="244"/>
    </row>
    <row r="24" spans="1:16" ht="56.1" customHeight="1">
      <c r="A24" s="237"/>
      <c r="B24" s="238"/>
      <c r="C24" s="239"/>
      <c r="D24" s="247" t="s">
        <v>898</v>
      </c>
      <c r="E24" s="249">
        <v>26700</v>
      </c>
      <c r="F24" s="248"/>
      <c r="G24" s="245"/>
      <c r="H24" s="245"/>
      <c r="I24" s="249">
        <v>26700</v>
      </c>
      <c r="J24" s="245"/>
      <c r="K24" s="246">
        <v>43622</v>
      </c>
      <c r="L24" s="237"/>
      <c r="M24" s="237"/>
      <c r="N24" s="182" t="s">
        <v>793</v>
      </c>
      <c r="O24" s="243"/>
      <c r="P24" s="244"/>
    </row>
    <row r="25" spans="1:16" ht="89.25" customHeight="1">
      <c r="A25" s="180">
        <v>1</v>
      </c>
      <c r="B25" s="180"/>
      <c r="C25" s="181"/>
      <c r="D25" s="5" t="s">
        <v>871</v>
      </c>
      <c r="E25" s="250">
        <v>163039</v>
      </c>
      <c r="F25" s="120"/>
      <c r="G25" s="120"/>
      <c r="H25" s="134">
        <v>0</v>
      </c>
      <c r="I25" s="120">
        <v>163039</v>
      </c>
      <c r="J25" s="182"/>
      <c r="K25" s="198" t="s">
        <v>856</v>
      </c>
      <c r="L25" s="182"/>
      <c r="M25" s="182"/>
      <c r="N25" s="182" t="s">
        <v>793</v>
      </c>
      <c r="O25" s="182"/>
      <c r="P25" s="181"/>
    </row>
    <row r="26" spans="1:16" ht="56.25">
      <c r="A26" s="180">
        <v>2</v>
      </c>
      <c r="B26" s="180"/>
      <c r="C26" s="181"/>
      <c r="D26" s="16" t="s">
        <v>736</v>
      </c>
      <c r="E26" s="251">
        <v>447750</v>
      </c>
      <c r="F26" s="124"/>
      <c r="G26" s="124"/>
      <c r="H26" s="134">
        <v>179100</v>
      </c>
      <c r="I26" s="120">
        <v>268650</v>
      </c>
      <c r="J26" s="5"/>
      <c r="K26" s="198" t="s">
        <v>737</v>
      </c>
      <c r="L26" s="5"/>
      <c r="M26" s="5"/>
      <c r="N26" s="182" t="s">
        <v>793</v>
      </c>
      <c r="O26" s="182"/>
      <c r="P26" s="181"/>
    </row>
    <row r="27" spans="1:16" ht="56.25">
      <c r="A27" s="180">
        <v>3</v>
      </c>
      <c r="B27" s="180"/>
      <c r="C27" s="181"/>
      <c r="D27" s="5" t="s">
        <v>729</v>
      </c>
      <c r="E27" s="250">
        <v>6445.2</v>
      </c>
      <c r="F27" s="120"/>
      <c r="G27" s="120"/>
      <c r="H27" s="134">
        <v>0</v>
      </c>
      <c r="I27" s="134">
        <f>E27</f>
        <v>6445.2</v>
      </c>
      <c r="J27" s="5"/>
      <c r="K27" s="198" t="s">
        <v>738</v>
      </c>
      <c r="L27" s="5"/>
      <c r="M27" s="5"/>
      <c r="N27" s="182" t="s">
        <v>793</v>
      </c>
      <c r="O27" s="182"/>
      <c r="P27" s="181"/>
    </row>
    <row r="28" spans="1:16" ht="56.25">
      <c r="A28" s="180">
        <v>4</v>
      </c>
      <c r="B28" s="180"/>
      <c r="C28" s="181"/>
      <c r="D28" s="5" t="s">
        <v>727</v>
      </c>
      <c r="E28" s="250">
        <v>6000</v>
      </c>
      <c r="F28" s="120"/>
      <c r="G28" s="120"/>
      <c r="H28" s="134">
        <v>0</v>
      </c>
      <c r="I28" s="134">
        <f t="shared" ref="I28:I34" si="0">E28</f>
        <v>6000</v>
      </c>
      <c r="J28" s="5"/>
      <c r="K28" s="198" t="s">
        <v>738</v>
      </c>
      <c r="L28" s="5"/>
      <c r="M28" s="5"/>
      <c r="N28" s="182" t="s">
        <v>793</v>
      </c>
      <c r="O28" s="182"/>
      <c r="P28" s="181"/>
    </row>
    <row r="29" spans="1:16" ht="56.25">
      <c r="A29" s="180">
        <v>5</v>
      </c>
      <c r="B29" s="180"/>
      <c r="C29" s="181"/>
      <c r="D29" s="5" t="s">
        <v>728</v>
      </c>
      <c r="E29" s="250">
        <v>3540</v>
      </c>
      <c r="F29" s="120"/>
      <c r="G29" s="120"/>
      <c r="H29" s="134">
        <v>0</v>
      </c>
      <c r="I29" s="134">
        <f t="shared" si="0"/>
        <v>3540</v>
      </c>
      <c r="J29" s="5"/>
      <c r="K29" s="198" t="s">
        <v>739</v>
      </c>
      <c r="L29" s="5"/>
      <c r="M29" s="5"/>
      <c r="N29" s="182" t="s">
        <v>793</v>
      </c>
      <c r="O29" s="182"/>
      <c r="P29" s="181"/>
    </row>
    <row r="30" spans="1:16" ht="56.25">
      <c r="A30" s="180">
        <v>6</v>
      </c>
      <c r="B30" s="180"/>
      <c r="C30" s="181"/>
      <c r="D30" s="5" t="s">
        <v>733</v>
      </c>
      <c r="E30" s="250">
        <v>3100</v>
      </c>
      <c r="F30" s="120"/>
      <c r="G30" s="120"/>
      <c r="H30" s="134">
        <v>0</v>
      </c>
      <c r="I30" s="134">
        <f t="shared" si="0"/>
        <v>3100</v>
      </c>
      <c r="J30" s="196"/>
      <c r="K30" s="198" t="s">
        <v>739</v>
      </c>
      <c r="L30" s="196"/>
      <c r="M30" s="196"/>
      <c r="N30" s="182" t="s">
        <v>793</v>
      </c>
      <c r="O30" s="182"/>
      <c r="P30" s="181"/>
    </row>
    <row r="31" spans="1:16" ht="56.25">
      <c r="A31" s="180">
        <v>7</v>
      </c>
      <c r="B31" s="181"/>
      <c r="C31" s="181"/>
      <c r="D31" s="5" t="s">
        <v>730</v>
      </c>
      <c r="E31" s="250">
        <v>27000</v>
      </c>
      <c r="F31" s="120"/>
      <c r="G31" s="120"/>
      <c r="H31" s="134">
        <v>0</v>
      </c>
      <c r="I31" s="134">
        <f t="shared" si="0"/>
        <v>27000</v>
      </c>
      <c r="J31" s="5"/>
      <c r="K31" s="198" t="s">
        <v>740</v>
      </c>
      <c r="L31" s="5"/>
      <c r="M31" s="5"/>
      <c r="N31" s="182" t="s">
        <v>793</v>
      </c>
      <c r="O31" s="182"/>
      <c r="P31" s="182"/>
    </row>
    <row r="32" spans="1:16" ht="56.25">
      <c r="A32" s="180">
        <v>8</v>
      </c>
      <c r="B32" s="181"/>
      <c r="C32" s="181"/>
      <c r="D32" s="5" t="s">
        <v>731</v>
      </c>
      <c r="E32" s="250">
        <v>3400</v>
      </c>
      <c r="F32" s="120"/>
      <c r="G32" s="120"/>
      <c r="H32" s="134">
        <v>0</v>
      </c>
      <c r="I32" s="134">
        <f t="shared" si="0"/>
        <v>3400</v>
      </c>
      <c r="J32" s="5"/>
      <c r="K32" s="198" t="s">
        <v>741</v>
      </c>
      <c r="L32" s="5"/>
      <c r="M32" s="5"/>
      <c r="N32" s="182" t="s">
        <v>793</v>
      </c>
      <c r="O32" s="182"/>
      <c r="P32" s="182"/>
    </row>
    <row r="33" spans="1:16" ht="21.6" customHeight="1">
      <c r="A33" s="180">
        <v>9</v>
      </c>
      <c r="B33" s="181"/>
      <c r="C33" s="181"/>
      <c r="D33" s="5" t="s">
        <v>732</v>
      </c>
      <c r="E33" s="250">
        <v>7000</v>
      </c>
      <c r="F33" s="120"/>
      <c r="G33" s="120"/>
      <c r="H33" s="134">
        <v>0</v>
      </c>
      <c r="I33" s="134">
        <f t="shared" si="0"/>
        <v>7000</v>
      </c>
      <c r="J33" s="5"/>
      <c r="K33" s="198" t="s">
        <v>742</v>
      </c>
      <c r="L33" s="5"/>
      <c r="M33" s="5"/>
      <c r="N33" s="182" t="s">
        <v>793</v>
      </c>
      <c r="O33" s="182"/>
      <c r="P33" s="182"/>
    </row>
    <row r="34" spans="1:16" ht="56.25">
      <c r="A34" s="180">
        <v>10</v>
      </c>
      <c r="B34" s="181"/>
      <c r="C34" s="181"/>
      <c r="D34" s="5" t="s">
        <v>734</v>
      </c>
      <c r="E34" s="250">
        <v>5943.4</v>
      </c>
      <c r="F34" s="120"/>
      <c r="G34" s="120"/>
      <c r="H34" s="134">
        <v>0</v>
      </c>
      <c r="I34" s="134">
        <f t="shared" si="0"/>
        <v>5943.4</v>
      </c>
      <c r="J34" s="5"/>
      <c r="K34" s="198" t="s">
        <v>738</v>
      </c>
      <c r="L34" s="5"/>
      <c r="M34" s="5"/>
      <c r="N34" s="182" t="s">
        <v>793</v>
      </c>
      <c r="O34" s="182"/>
      <c r="P34" s="182"/>
    </row>
    <row r="35" spans="1:16" ht="61.5" customHeight="1">
      <c r="A35" s="180">
        <v>11</v>
      </c>
      <c r="B35" s="181"/>
      <c r="C35" s="181"/>
      <c r="D35" s="5" t="s">
        <v>823</v>
      </c>
      <c r="E35" s="250">
        <v>20900</v>
      </c>
      <c r="F35" s="120"/>
      <c r="G35" s="120"/>
      <c r="H35" s="134"/>
      <c r="I35" s="251">
        <v>20900</v>
      </c>
      <c r="J35" s="5"/>
      <c r="K35" s="198" t="s">
        <v>824</v>
      </c>
      <c r="L35" s="5"/>
      <c r="M35" s="5"/>
      <c r="N35" s="182" t="s">
        <v>793</v>
      </c>
      <c r="O35" s="182"/>
      <c r="P35" s="182"/>
    </row>
    <row r="36" spans="1:16" ht="26.45" customHeight="1">
      <c r="A36" s="180">
        <v>12</v>
      </c>
      <c r="B36" s="181"/>
      <c r="C36" s="181"/>
      <c r="D36" s="5" t="s">
        <v>752</v>
      </c>
      <c r="E36" s="125">
        <v>1</v>
      </c>
      <c r="F36" s="120"/>
      <c r="G36" s="120"/>
      <c r="H36" s="134">
        <v>1</v>
      </c>
      <c r="I36" s="251"/>
      <c r="J36" s="5"/>
      <c r="K36" s="198" t="s">
        <v>765</v>
      </c>
      <c r="L36" s="5"/>
      <c r="M36" s="5"/>
      <c r="N36" s="182" t="s">
        <v>793</v>
      </c>
      <c r="O36" s="182"/>
      <c r="P36" s="182"/>
    </row>
    <row r="37" spans="1:16" ht="30.6" customHeight="1">
      <c r="A37" s="180">
        <v>13</v>
      </c>
      <c r="B37" s="181"/>
      <c r="C37" s="181"/>
      <c r="D37" s="5" t="s">
        <v>751</v>
      </c>
      <c r="E37" s="125">
        <v>1</v>
      </c>
      <c r="F37" s="120"/>
      <c r="G37" s="120"/>
      <c r="H37" s="134">
        <v>1</v>
      </c>
      <c r="I37" s="251"/>
      <c r="J37" s="5"/>
      <c r="K37" s="198" t="s">
        <v>765</v>
      </c>
      <c r="L37" s="5"/>
      <c r="M37" s="5"/>
      <c r="N37" s="182" t="s">
        <v>793</v>
      </c>
      <c r="O37" s="182"/>
      <c r="P37" s="182"/>
    </row>
    <row r="38" spans="1:16" ht="23.45" customHeight="1">
      <c r="A38" s="180">
        <v>14</v>
      </c>
      <c r="B38" s="181"/>
      <c r="C38" s="181"/>
      <c r="D38" s="5" t="s">
        <v>750</v>
      </c>
      <c r="E38" s="125">
        <v>1</v>
      </c>
      <c r="F38" s="120"/>
      <c r="G38" s="120"/>
      <c r="H38" s="134">
        <v>1</v>
      </c>
      <c r="I38" s="251"/>
      <c r="J38" s="5"/>
      <c r="K38" s="198" t="s">
        <v>765</v>
      </c>
      <c r="L38" s="5"/>
      <c r="M38" s="5"/>
      <c r="N38" s="182" t="s">
        <v>793</v>
      </c>
      <c r="O38" s="182"/>
      <c r="P38" s="182"/>
    </row>
    <row r="39" spans="1:16" ht="56.25">
      <c r="A39" s="180">
        <v>15</v>
      </c>
      <c r="B39" s="181"/>
      <c r="C39" s="181"/>
      <c r="D39" s="5" t="s">
        <v>749</v>
      </c>
      <c r="E39" s="125">
        <v>849</v>
      </c>
      <c r="F39" s="120"/>
      <c r="G39" s="120"/>
      <c r="H39" s="134">
        <v>849</v>
      </c>
      <c r="I39" s="251"/>
      <c r="J39" s="5"/>
      <c r="K39" s="198" t="s">
        <v>765</v>
      </c>
      <c r="L39" s="5"/>
      <c r="M39" s="5"/>
      <c r="N39" s="182" t="s">
        <v>793</v>
      </c>
      <c r="O39" s="182"/>
      <c r="P39" s="182"/>
    </row>
    <row r="40" spans="1:16" ht="56.25">
      <c r="A40" s="180">
        <v>16</v>
      </c>
      <c r="B40" s="181"/>
      <c r="C40" s="181"/>
      <c r="D40" s="5" t="s">
        <v>748</v>
      </c>
      <c r="E40" s="125">
        <v>110</v>
      </c>
      <c r="F40" s="120"/>
      <c r="G40" s="120"/>
      <c r="H40" s="134">
        <v>110</v>
      </c>
      <c r="I40" s="251"/>
      <c r="J40" s="5"/>
      <c r="K40" s="198" t="s">
        <v>765</v>
      </c>
      <c r="L40" s="5"/>
      <c r="M40" s="5"/>
      <c r="N40" s="182" t="s">
        <v>793</v>
      </c>
      <c r="O40" s="182"/>
      <c r="P40" s="182"/>
    </row>
    <row r="41" spans="1:16" ht="56.25">
      <c r="A41" s="180">
        <v>17</v>
      </c>
      <c r="B41" s="181"/>
      <c r="C41" s="181"/>
      <c r="D41" s="5" t="s">
        <v>747</v>
      </c>
      <c r="E41" s="250">
        <v>2310</v>
      </c>
      <c r="F41" s="120"/>
      <c r="G41" s="120"/>
      <c r="H41" s="134">
        <v>2310</v>
      </c>
      <c r="I41" s="251"/>
      <c r="J41" s="5"/>
      <c r="K41" s="198" t="s">
        <v>765</v>
      </c>
      <c r="L41" s="5"/>
      <c r="M41" s="5"/>
      <c r="N41" s="182" t="s">
        <v>793</v>
      </c>
      <c r="O41" s="182"/>
      <c r="P41" s="182"/>
    </row>
    <row r="42" spans="1:16" ht="56.25">
      <c r="A42" s="180">
        <v>18</v>
      </c>
      <c r="B42" s="181"/>
      <c r="C42" s="181"/>
      <c r="D42" s="5" t="s">
        <v>746</v>
      </c>
      <c r="E42" s="125">
        <v>208</v>
      </c>
      <c r="F42" s="120"/>
      <c r="G42" s="120"/>
      <c r="H42" s="134">
        <v>208</v>
      </c>
      <c r="I42" s="251"/>
      <c r="J42" s="5"/>
      <c r="K42" s="198" t="s">
        <v>765</v>
      </c>
      <c r="L42" s="5"/>
      <c r="M42" s="5"/>
      <c r="N42" s="182" t="s">
        <v>793</v>
      </c>
      <c r="O42" s="182"/>
      <c r="P42" s="182"/>
    </row>
    <row r="43" spans="1:16" ht="56.25">
      <c r="A43" s="180">
        <v>19</v>
      </c>
      <c r="B43" s="181"/>
      <c r="C43" s="181"/>
      <c r="D43" s="5" t="s">
        <v>754</v>
      </c>
      <c r="E43" s="250">
        <v>1312</v>
      </c>
      <c r="F43" s="120"/>
      <c r="G43" s="120"/>
      <c r="H43" s="134">
        <v>1312</v>
      </c>
      <c r="I43" s="251"/>
      <c r="J43" s="5"/>
      <c r="K43" s="198" t="s">
        <v>765</v>
      </c>
      <c r="L43" s="5"/>
      <c r="M43" s="5"/>
      <c r="N43" s="182" t="s">
        <v>793</v>
      </c>
      <c r="O43" s="182"/>
      <c r="P43" s="182"/>
    </row>
    <row r="44" spans="1:16" ht="56.25">
      <c r="A44" s="180">
        <v>20</v>
      </c>
      <c r="B44" s="181"/>
      <c r="C44" s="181"/>
      <c r="D44" s="5" t="s">
        <v>745</v>
      </c>
      <c r="E44" s="250">
        <v>1473</v>
      </c>
      <c r="F44" s="120"/>
      <c r="G44" s="120"/>
      <c r="H44" s="134">
        <v>1473</v>
      </c>
      <c r="I44" s="251"/>
      <c r="J44" s="5"/>
      <c r="K44" s="198" t="s">
        <v>765</v>
      </c>
      <c r="L44" s="5"/>
      <c r="M44" s="5"/>
      <c r="N44" s="182" t="s">
        <v>793</v>
      </c>
      <c r="O44" s="182"/>
      <c r="P44" s="182"/>
    </row>
    <row r="45" spans="1:16" ht="56.25">
      <c r="A45" s="180">
        <v>21</v>
      </c>
      <c r="B45" s="181"/>
      <c r="C45" s="181"/>
      <c r="D45" s="5" t="s">
        <v>743</v>
      </c>
      <c r="E45" s="125">
        <v>642</v>
      </c>
      <c r="F45" s="120"/>
      <c r="G45" s="120"/>
      <c r="H45" s="134">
        <v>642</v>
      </c>
      <c r="I45" s="251"/>
      <c r="J45" s="5"/>
      <c r="K45" s="198" t="s">
        <v>765</v>
      </c>
      <c r="L45" s="5"/>
      <c r="M45" s="5"/>
      <c r="N45" s="182" t="s">
        <v>793</v>
      </c>
      <c r="O45" s="182"/>
      <c r="P45" s="182"/>
    </row>
    <row r="46" spans="1:16" ht="56.25">
      <c r="A46" s="180">
        <v>22</v>
      </c>
      <c r="B46" s="181"/>
      <c r="C46" s="181"/>
      <c r="D46" s="5" t="s">
        <v>744</v>
      </c>
      <c r="E46" s="125">
        <v>530</v>
      </c>
      <c r="F46" s="120"/>
      <c r="G46" s="120"/>
      <c r="H46" s="134">
        <v>530</v>
      </c>
      <c r="I46" s="251"/>
      <c r="J46" s="5"/>
      <c r="K46" s="198" t="s">
        <v>765</v>
      </c>
      <c r="L46" s="5"/>
      <c r="M46" s="5"/>
      <c r="N46" s="182" t="s">
        <v>793</v>
      </c>
      <c r="O46" s="182"/>
      <c r="P46" s="182"/>
    </row>
    <row r="47" spans="1:16" ht="56.25">
      <c r="A47" s="180">
        <v>23</v>
      </c>
      <c r="B47" s="181"/>
      <c r="C47" s="181"/>
      <c r="D47" s="5" t="s">
        <v>764</v>
      </c>
      <c r="E47" s="125">
        <v>99</v>
      </c>
      <c r="F47" s="120"/>
      <c r="G47" s="120"/>
      <c r="H47" s="134">
        <v>99</v>
      </c>
      <c r="I47" s="251"/>
      <c r="J47" s="5"/>
      <c r="K47" s="198" t="s">
        <v>765</v>
      </c>
      <c r="L47" s="5"/>
      <c r="M47" s="5"/>
      <c r="N47" s="182" t="s">
        <v>793</v>
      </c>
      <c r="O47" s="182"/>
      <c r="P47" s="182"/>
    </row>
    <row r="48" spans="1:16" ht="56.25">
      <c r="A48" s="180">
        <v>24</v>
      </c>
      <c r="B48" s="181"/>
      <c r="C48" s="181"/>
      <c r="D48" s="5" t="s">
        <v>763</v>
      </c>
      <c r="E48" s="125">
        <v>620</v>
      </c>
      <c r="F48" s="120"/>
      <c r="G48" s="120"/>
      <c r="H48" s="134">
        <v>620</v>
      </c>
      <c r="I48" s="251"/>
      <c r="J48" s="5"/>
      <c r="K48" s="198" t="s">
        <v>765</v>
      </c>
      <c r="L48" s="5"/>
      <c r="M48" s="5"/>
      <c r="N48" s="182" t="s">
        <v>793</v>
      </c>
      <c r="O48" s="182"/>
      <c r="P48" s="182"/>
    </row>
    <row r="49" spans="1:16" ht="56.25">
      <c r="A49" s="180">
        <v>25</v>
      </c>
      <c r="B49" s="181"/>
      <c r="C49" s="181"/>
      <c r="D49" s="5" t="s">
        <v>762</v>
      </c>
      <c r="E49" s="125">
        <v>40</v>
      </c>
      <c r="F49" s="120"/>
      <c r="G49" s="120"/>
      <c r="H49" s="134">
        <v>40</v>
      </c>
      <c r="I49" s="251"/>
      <c r="J49" s="5"/>
      <c r="K49" s="198" t="s">
        <v>765</v>
      </c>
      <c r="L49" s="5"/>
      <c r="M49" s="5"/>
      <c r="N49" s="182" t="s">
        <v>793</v>
      </c>
      <c r="O49" s="182"/>
      <c r="P49" s="182"/>
    </row>
    <row r="50" spans="1:16" ht="56.25">
      <c r="A50" s="180">
        <v>26</v>
      </c>
      <c r="B50" s="181"/>
      <c r="C50" s="181"/>
      <c r="D50" s="5" t="s">
        <v>761</v>
      </c>
      <c r="E50" s="125">
        <v>55</v>
      </c>
      <c r="F50" s="120"/>
      <c r="G50" s="120"/>
      <c r="H50" s="134">
        <v>55</v>
      </c>
      <c r="I50" s="251"/>
      <c r="J50" s="5"/>
      <c r="K50" s="198" t="s">
        <v>765</v>
      </c>
      <c r="L50" s="5"/>
      <c r="M50" s="5"/>
      <c r="N50" s="182" t="s">
        <v>793</v>
      </c>
      <c r="O50" s="182"/>
      <c r="P50" s="182"/>
    </row>
    <row r="51" spans="1:16" ht="56.25">
      <c r="A51" s="180">
        <v>27</v>
      </c>
      <c r="B51" s="181"/>
      <c r="C51" s="181"/>
      <c r="D51" s="5" t="s">
        <v>760</v>
      </c>
      <c r="E51" s="250">
        <v>1569</v>
      </c>
      <c r="F51" s="120"/>
      <c r="G51" s="120"/>
      <c r="H51" s="134">
        <v>1569</v>
      </c>
      <c r="I51" s="251"/>
      <c r="J51" s="5"/>
      <c r="K51" s="198" t="s">
        <v>765</v>
      </c>
      <c r="L51" s="5"/>
      <c r="M51" s="5"/>
      <c r="N51" s="182" t="s">
        <v>793</v>
      </c>
      <c r="O51" s="182"/>
      <c r="P51" s="182"/>
    </row>
    <row r="52" spans="1:16" ht="56.25">
      <c r="A52" s="180">
        <v>28</v>
      </c>
      <c r="B52" s="181"/>
      <c r="C52" s="181"/>
      <c r="D52" s="5" t="s">
        <v>759</v>
      </c>
      <c r="E52" s="125">
        <v>260</v>
      </c>
      <c r="F52" s="120"/>
      <c r="G52" s="120"/>
      <c r="H52" s="134">
        <v>260</v>
      </c>
      <c r="I52" s="251"/>
      <c r="J52" s="5"/>
      <c r="K52" s="198" t="s">
        <v>765</v>
      </c>
      <c r="L52" s="5"/>
      <c r="M52" s="5"/>
      <c r="N52" s="182" t="s">
        <v>793</v>
      </c>
      <c r="O52" s="182"/>
      <c r="P52" s="182"/>
    </row>
    <row r="53" spans="1:16" ht="56.25">
      <c r="A53" s="180">
        <v>29</v>
      </c>
      <c r="B53" s="181"/>
      <c r="C53" s="181"/>
      <c r="D53" s="5" t="s">
        <v>758</v>
      </c>
      <c r="E53" s="125">
        <v>270</v>
      </c>
      <c r="F53" s="120"/>
      <c r="G53" s="120"/>
      <c r="H53" s="134">
        <v>270</v>
      </c>
      <c r="I53" s="251"/>
      <c r="J53" s="5"/>
      <c r="K53" s="198" t="s">
        <v>765</v>
      </c>
      <c r="L53" s="5"/>
      <c r="M53" s="5"/>
      <c r="N53" s="182" t="s">
        <v>793</v>
      </c>
      <c r="O53" s="182"/>
      <c r="P53" s="182"/>
    </row>
    <row r="54" spans="1:16" ht="56.25">
      <c r="A54" s="180">
        <v>30</v>
      </c>
      <c r="B54" s="181"/>
      <c r="C54" s="181"/>
      <c r="D54" s="5" t="s">
        <v>755</v>
      </c>
      <c r="E54" s="250">
        <v>2200</v>
      </c>
      <c r="F54" s="120"/>
      <c r="G54" s="120"/>
      <c r="H54" s="134">
        <v>2200</v>
      </c>
      <c r="I54" s="251"/>
      <c r="J54" s="5"/>
      <c r="K54" s="198" t="s">
        <v>766</v>
      </c>
      <c r="L54" s="5"/>
      <c r="M54" s="5"/>
      <c r="N54" s="182" t="s">
        <v>793</v>
      </c>
      <c r="O54" s="182"/>
      <c r="P54" s="182"/>
    </row>
    <row r="55" spans="1:16" ht="56.25">
      <c r="A55" s="180">
        <v>31</v>
      </c>
      <c r="B55" s="181"/>
      <c r="C55" s="181"/>
      <c r="D55" s="5" t="s">
        <v>756</v>
      </c>
      <c r="E55" s="125">
        <v>749</v>
      </c>
      <c r="F55" s="120"/>
      <c r="G55" s="120"/>
      <c r="H55" s="134">
        <v>749</v>
      </c>
      <c r="I55" s="251"/>
      <c r="J55" s="5"/>
      <c r="K55" s="198" t="s">
        <v>765</v>
      </c>
      <c r="L55" s="5"/>
      <c r="M55" s="5"/>
      <c r="N55" s="182" t="s">
        <v>793</v>
      </c>
      <c r="O55" s="182"/>
      <c r="P55" s="182"/>
    </row>
    <row r="56" spans="1:16" ht="56.25">
      <c r="A56" s="180">
        <v>32</v>
      </c>
      <c r="B56" s="181"/>
      <c r="C56" s="181"/>
      <c r="D56" s="5" t="s">
        <v>757</v>
      </c>
      <c r="E56" s="250">
        <v>2420</v>
      </c>
      <c r="F56" s="120"/>
      <c r="G56" s="120"/>
      <c r="H56" s="134">
        <v>2420</v>
      </c>
      <c r="I56" s="251"/>
      <c r="J56" s="5"/>
      <c r="K56" s="198" t="s">
        <v>765</v>
      </c>
      <c r="L56" s="5"/>
      <c r="M56" s="5"/>
      <c r="N56" s="182" t="s">
        <v>793</v>
      </c>
      <c r="O56" s="182"/>
      <c r="P56" s="182"/>
    </row>
    <row r="57" spans="1:16" ht="56.25">
      <c r="A57" s="180">
        <v>33</v>
      </c>
      <c r="B57" s="181"/>
      <c r="C57" s="181"/>
      <c r="D57" s="5" t="s">
        <v>753</v>
      </c>
      <c r="E57" s="125">
        <v>1</v>
      </c>
      <c r="F57" s="120"/>
      <c r="G57" s="120"/>
      <c r="H57" s="134">
        <v>1</v>
      </c>
      <c r="I57" s="251"/>
      <c r="J57" s="198"/>
      <c r="K57" s="198" t="s">
        <v>765</v>
      </c>
      <c r="L57" s="198"/>
      <c r="M57" s="198"/>
      <c r="N57" s="182" t="s">
        <v>793</v>
      </c>
      <c r="O57" s="182"/>
      <c r="P57" s="181"/>
    </row>
    <row r="58" spans="1:16" ht="56.25">
      <c r="A58" s="180">
        <v>34</v>
      </c>
      <c r="B58" s="181"/>
      <c r="C58" s="181"/>
      <c r="D58" s="5" t="s">
        <v>781</v>
      </c>
      <c r="E58" s="250">
        <v>1400</v>
      </c>
      <c r="F58" s="120"/>
      <c r="G58" s="120"/>
      <c r="H58" s="134">
        <v>1400</v>
      </c>
      <c r="I58" s="251"/>
      <c r="J58" s="198"/>
      <c r="K58" s="198" t="s">
        <v>783</v>
      </c>
      <c r="L58" s="198"/>
      <c r="M58" s="198"/>
      <c r="N58" s="182" t="s">
        <v>793</v>
      </c>
      <c r="O58" s="182"/>
      <c r="P58" s="181"/>
    </row>
    <row r="59" spans="1:16" ht="56.25">
      <c r="A59" s="180">
        <v>35</v>
      </c>
      <c r="B59" s="181"/>
      <c r="C59" s="181"/>
      <c r="D59" s="5" t="s">
        <v>772</v>
      </c>
      <c r="E59" s="250">
        <v>5000</v>
      </c>
      <c r="F59" s="120"/>
      <c r="G59" s="120"/>
      <c r="H59" s="134">
        <v>5000</v>
      </c>
      <c r="I59" s="251"/>
      <c r="J59" s="198"/>
      <c r="K59" s="198" t="s">
        <v>782</v>
      </c>
      <c r="L59" s="198"/>
      <c r="M59" s="198"/>
      <c r="N59" s="182" t="s">
        <v>793</v>
      </c>
      <c r="O59" s="182"/>
      <c r="P59" s="181"/>
    </row>
    <row r="60" spans="1:16" ht="56.25">
      <c r="A60" s="180">
        <v>36</v>
      </c>
      <c r="B60" s="181"/>
      <c r="C60" s="181"/>
      <c r="D60" s="5" t="s">
        <v>773</v>
      </c>
      <c r="E60" s="125">
        <v>950</v>
      </c>
      <c r="F60" s="120"/>
      <c r="G60" s="120"/>
      <c r="H60" s="134">
        <v>950</v>
      </c>
      <c r="I60" s="251"/>
      <c r="J60" s="198"/>
      <c r="K60" s="198" t="s">
        <v>782</v>
      </c>
      <c r="L60" s="198"/>
      <c r="M60" s="198"/>
      <c r="N60" s="182" t="s">
        <v>793</v>
      </c>
      <c r="O60" s="182"/>
      <c r="P60" s="181"/>
    </row>
    <row r="61" spans="1:16" ht="56.25">
      <c r="A61" s="180">
        <v>37</v>
      </c>
      <c r="B61" s="181"/>
      <c r="C61" s="181"/>
      <c r="D61" s="5" t="s">
        <v>774</v>
      </c>
      <c r="E61" s="125">
        <v>700</v>
      </c>
      <c r="F61" s="120"/>
      <c r="G61" s="120"/>
      <c r="H61" s="134">
        <v>700</v>
      </c>
      <c r="I61" s="251"/>
      <c r="J61" s="198"/>
      <c r="K61" s="198" t="s">
        <v>782</v>
      </c>
      <c r="L61" s="198"/>
      <c r="M61" s="198"/>
      <c r="N61" s="182" t="s">
        <v>793</v>
      </c>
      <c r="O61" s="182"/>
      <c r="P61" s="181"/>
    </row>
    <row r="62" spans="1:16" ht="56.25">
      <c r="A62" s="180">
        <v>38</v>
      </c>
      <c r="B62" s="181"/>
      <c r="C62" s="181"/>
      <c r="D62" s="5" t="s">
        <v>775</v>
      </c>
      <c r="E62" s="250">
        <v>1518.49</v>
      </c>
      <c r="F62" s="120"/>
      <c r="G62" s="120"/>
      <c r="H62" s="134">
        <v>1518.49</v>
      </c>
      <c r="I62" s="251"/>
      <c r="J62" s="198"/>
      <c r="K62" s="198" t="s">
        <v>782</v>
      </c>
      <c r="L62" s="198"/>
      <c r="M62" s="198"/>
      <c r="N62" s="182" t="s">
        <v>793</v>
      </c>
      <c r="O62" s="182"/>
      <c r="P62" s="181"/>
    </row>
    <row r="63" spans="1:16" ht="56.25">
      <c r="A63" s="180">
        <v>39</v>
      </c>
      <c r="B63" s="181"/>
      <c r="C63" s="181"/>
      <c r="D63" s="5" t="s">
        <v>776</v>
      </c>
      <c r="E63" s="250">
        <v>8000</v>
      </c>
      <c r="F63" s="120"/>
      <c r="G63" s="120"/>
      <c r="H63" s="134">
        <v>8000</v>
      </c>
      <c r="I63" s="251"/>
      <c r="J63" s="198"/>
      <c r="K63" s="198" t="s">
        <v>783</v>
      </c>
      <c r="L63" s="198"/>
      <c r="M63" s="198"/>
      <c r="N63" s="182" t="s">
        <v>793</v>
      </c>
      <c r="O63" s="182"/>
      <c r="P63" s="181"/>
    </row>
    <row r="64" spans="1:16" ht="56.25">
      <c r="A64" s="180">
        <v>40</v>
      </c>
      <c r="B64" s="181"/>
      <c r="C64" s="181"/>
      <c r="D64" s="5" t="s">
        <v>777</v>
      </c>
      <c r="E64" s="250">
        <v>4500</v>
      </c>
      <c r="F64" s="120"/>
      <c r="G64" s="120"/>
      <c r="H64" s="134">
        <v>4500</v>
      </c>
      <c r="I64" s="251"/>
      <c r="J64" s="198"/>
      <c r="K64" s="198" t="s">
        <v>783</v>
      </c>
      <c r="L64" s="198"/>
      <c r="M64" s="198"/>
      <c r="N64" s="182" t="s">
        <v>793</v>
      </c>
      <c r="O64" s="182"/>
      <c r="P64" s="181"/>
    </row>
    <row r="65" spans="1:16" ht="56.25">
      <c r="A65" s="180">
        <v>41</v>
      </c>
      <c r="B65" s="181"/>
      <c r="C65" s="181"/>
      <c r="D65" s="5" t="s">
        <v>778</v>
      </c>
      <c r="E65" s="250">
        <v>4500</v>
      </c>
      <c r="F65" s="120"/>
      <c r="G65" s="120"/>
      <c r="H65" s="134">
        <v>4500</v>
      </c>
      <c r="I65" s="251"/>
      <c r="J65" s="198"/>
      <c r="K65" s="198" t="s">
        <v>783</v>
      </c>
      <c r="L65" s="198"/>
      <c r="M65" s="198"/>
      <c r="N65" s="182" t="s">
        <v>793</v>
      </c>
      <c r="O65" s="182"/>
      <c r="P65" s="181"/>
    </row>
    <row r="66" spans="1:16" ht="56.25">
      <c r="A66" s="180">
        <v>42</v>
      </c>
      <c r="B66" s="181"/>
      <c r="C66" s="181"/>
      <c r="D66" s="5" t="s">
        <v>779</v>
      </c>
      <c r="E66" s="125">
        <v>800</v>
      </c>
      <c r="F66" s="120"/>
      <c r="G66" s="120"/>
      <c r="H66" s="134">
        <v>800</v>
      </c>
      <c r="I66" s="251"/>
      <c r="J66" s="198"/>
      <c r="K66" s="198" t="s">
        <v>783</v>
      </c>
      <c r="L66" s="198"/>
      <c r="M66" s="198"/>
      <c r="N66" s="182" t="s">
        <v>793</v>
      </c>
      <c r="O66" s="182"/>
      <c r="P66" s="181"/>
    </row>
    <row r="67" spans="1:16" ht="56.25">
      <c r="A67" s="180">
        <v>43</v>
      </c>
      <c r="B67" s="181"/>
      <c r="C67" s="181"/>
      <c r="D67" s="5" t="s">
        <v>780</v>
      </c>
      <c r="E67" s="125">
        <v>800</v>
      </c>
      <c r="F67" s="120"/>
      <c r="G67" s="120"/>
      <c r="H67" s="134">
        <v>800</v>
      </c>
      <c r="I67" s="251"/>
      <c r="J67" s="198"/>
      <c r="K67" s="198" t="s">
        <v>783</v>
      </c>
      <c r="L67" s="198"/>
      <c r="M67" s="198"/>
      <c r="N67" s="182" t="s">
        <v>793</v>
      </c>
      <c r="O67" s="182"/>
      <c r="P67" s="181"/>
    </row>
    <row r="68" spans="1:16" ht="56.25">
      <c r="A68" s="180">
        <v>44</v>
      </c>
      <c r="B68" s="181"/>
      <c r="C68" s="181"/>
      <c r="D68" s="5" t="s">
        <v>771</v>
      </c>
      <c r="E68" s="250">
        <v>7500</v>
      </c>
      <c r="F68" s="120"/>
      <c r="G68" s="120"/>
      <c r="H68" s="134">
        <v>7500</v>
      </c>
      <c r="I68" s="251"/>
      <c r="J68" s="198"/>
      <c r="K68" s="198" t="s">
        <v>782</v>
      </c>
      <c r="L68" s="198"/>
      <c r="M68" s="198"/>
      <c r="N68" s="182" t="s">
        <v>793</v>
      </c>
      <c r="O68" s="182"/>
      <c r="P68" s="181"/>
    </row>
    <row r="69" spans="1:16" ht="56.25">
      <c r="A69" s="180">
        <v>45</v>
      </c>
      <c r="B69" s="181"/>
      <c r="C69" s="181"/>
      <c r="D69" s="16" t="s">
        <v>805</v>
      </c>
      <c r="E69" s="125">
        <v>1</v>
      </c>
      <c r="F69" s="120"/>
      <c r="G69" s="120"/>
      <c r="H69" s="134">
        <v>1</v>
      </c>
      <c r="I69" s="251"/>
      <c r="J69" s="198"/>
      <c r="K69" s="198" t="s">
        <v>810</v>
      </c>
      <c r="L69" s="198"/>
      <c r="M69" s="198"/>
      <c r="N69" s="182" t="s">
        <v>793</v>
      </c>
      <c r="O69" s="182"/>
      <c r="P69" s="181"/>
    </row>
    <row r="70" spans="1:16" ht="56.25">
      <c r="A70" s="180">
        <v>46</v>
      </c>
      <c r="B70" s="181"/>
      <c r="C70" s="181"/>
      <c r="D70" s="16" t="s">
        <v>806</v>
      </c>
      <c r="E70" s="250">
        <v>6411.6</v>
      </c>
      <c r="F70" s="120"/>
      <c r="G70" s="120"/>
      <c r="H70" s="134">
        <v>6411.6</v>
      </c>
      <c r="I70" s="251"/>
      <c r="J70" s="198"/>
      <c r="K70" s="198" t="s">
        <v>810</v>
      </c>
      <c r="L70" s="198"/>
      <c r="M70" s="198"/>
      <c r="N70" s="182" t="s">
        <v>793</v>
      </c>
      <c r="O70" s="182"/>
      <c r="P70" s="181"/>
    </row>
    <row r="71" spans="1:16" ht="56.25">
      <c r="A71" s="180">
        <v>47</v>
      </c>
      <c r="B71" s="181"/>
      <c r="C71" s="181"/>
      <c r="D71" s="16" t="s">
        <v>807</v>
      </c>
      <c r="E71" s="250">
        <v>3220</v>
      </c>
      <c r="F71" s="120"/>
      <c r="G71" s="120"/>
      <c r="H71" s="134">
        <v>3220</v>
      </c>
      <c r="I71" s="251"/>
      <c r="J71" s="198"/>
      <c r="K71" s="198" t="s">
        <v>810</v>
      </c>
      <c r="L71" s="198"/>
      <c r="M71" s="198"/>
      <c r="N71" s="182" t="s">
        <v>793</v>
      </c>
      <c r="O71" s="182"/>
      <c r="P71" s="181"/>
    </row>
    <row r="72" spans="1:16" ht="56.25">
      <c r="A72" s="180">
        <v>48</v>
      </c>
      <c r="B72" s="181"/>
      <c r="C72" s="181"/>
      <c r="D72" s="16" t="s">
        <v>808</v>
      </c>
      <c r="E72" s="125">
        <v>1</v>
      </c>
      <c r="F72" s="120"/>
      <c r="G72" s="120"/>
      <c r="H72" s="134">
        <v>1</v>
      </c>
      <c r="I72" s="251"/>
      <c r="J72" s="198"/>
      <c r="K72" s="198" t="s">
        <v>810</v>
      </c>
      <c r="L72" s="198"/>
      <c r="M72" s="198"/>
      <c r="N72" s="182" t="s">
        <v>793</v>
      </c>
      <c r="O72" s="182"/>
      <c r="P72" s="181"/>
    </row>
    <row r="73" spans="1:16" ht="56.25">
      <c r="A73" s="180">
        <v>49</v>
      </c>
      <c r="B73" s="181"/>
      <c r="C73" s="181"/>
      <c r="D73" s="16" t="s">
        <v>800</v>
      </c>
      <c r="E73" s="250">
        <v>1380</v>
      </c>
      <c r="F73" s="120"/>
      <c r="G73" s="120"/>
      <c r="H73" s="134">
        <v>1380</v>
      </c>
      <c r="I73" s="251"/>
      <c r="J73" s="198"/>
      <c r="K73" s="198" t="s">
        <v>810</v>
      </c>
      <c r="L73" s="198"/>
      <c r="M73" s="198"/>
      <c r="N73" s="182" t="s">
        <v>793</v>
      </c>
      <c r="O73" s="182"/>
      <c r="P73" s="181"/>
    </row>
    <row r="74" spans="1:16" ht="56.25">
      <c r="A74" s="180">
        <v>50</v>
      </c>
      <c r="B74" s="181"/>
      <c r="C74" s="181"/>
      <c r="D74" s="16" t="s">
        <v>801</v>
      </c>
      <c r="E74" s="250">
        <v>1710</v>
      </c>
      <c r="F74" s="120"/>
      <c r="G74" s="120"/>
      <c r="H74" s="134">
        <v>1710</v>
      </c>
      <c r="I74" s="251"/>
      <c r="J74" s="198"/>
      <c r="K74" s="198" t="s">
        <v>810</v>
      </c>
      <c r="L74" s="198"/>
      <c r="M74" s="198"/>
      <c r="N74" s="182" t="s">
        <v>793</v>
      </c>
      <c r="O74" s="182"/>
      <c r="P74" s="181"/>
    </row>
    <row r="75" spans="1:16" ht="56.25">
      <c r="A75" s="180">
        <v>51</v>
      </c>
      <c r="B75" s="181"/>
      <c r="C75" s="181"/>
      <c r="D75" s="16" t="s">
        <v>799</v>
      </c>
      <c r="E75" s="250">
        <v>1020</v>
      </c>
      <c r="F75" s="120"/>
      <c r="G75" s="120"/>
      <c r="H75" s="134">
        <v>1020</v>
      </c>
      <c r="I75" s="251"/>
      <c r="J75" s="198"/>
      <c r="K75" s="198" t="s">
        <v>810</v>
      </c>
      <c r="L75" s="198"/>
      <c r="M75" s="198"/>
      <c r="N75" s="182" t="s">
        <v>793</v>
      </c>
      <c r="O75" s="182"/>
      <c r="P75" s="181"/>
    </row>
    <row r="76" spans="1:16" ht="56.25">
      <c r="A76" s="180">
        <v>52</v>
      </c>
      <c r="B76" s="181"/>
      <c r="C76" s="181"/>
      <c r="D76" s="16" t="s">
        <v>809</v>
      </c>
      <c r="E76" s="250">
        <v>2336.8000000000002</v>
      </c>
      <c r="F76" s="120"/>
      <c r="G76" s="120"/>
      <c r="H76" s="134">
        <v>2336.8000000000002</v>
      </c>
      <c r="I76" s="251"/>
      <c r="J76" s="198"/>
      <c r="K76" s="198" t="s">
        <v>810</v>
      </c>
      <c r="L76" s="198"/>
      <c r="M76" s="198"/>
      <c r="N76" s="182" t="s">
        <v>793</v>
      </c>
      <c r="O76" s="182"/>
      <c r="P76" s="181"/>
    </row>
    <row r="77" spans="1:16" ht="56.25">
      <c r="A77" s="180">
        <v>53</v>
      </c>
      <c r="B77" s="181"/>
      <c r="C77" s="181"/>
      <c r="D77" s="16" t="s">
        <v>802</v>
      </c>
      <c r="E77" s="250">
        <v>2640</v>
      </c>
      <c r="F77" s="120"/>
      <c r="G77" s="120"/>
      <c r="H77" s="134">
        <v>2640</v>
      </c>
      <c r="I77" s="251"/>
      <c r="J77" s="198"/>
      <c r="K77" s="198" t="s">
        <v>810</v>
      </c>
      <c r="L77" s="198"/>
      <c r="M77" s="198"/>
      <c r="N77" s="182" t="s">
        <v>793</v>
      </c>
      <c r="O77" s="182"/>
      <c r="P77" s="181"/>
    </row>
    <row r="78" spans="1:16" ht="56.25">
      <c r="A78" s="180">
        <v>54</v>
      </c>
      <c r="B78" s="181"/>
      <c r="C78" s="181"/>
      <c r="D78" s="16" t="s">
        <v>803</v>
      </c>
      <c r="E78" s="250">
        <v>1860</v>
      </c>
      <c r="F78" s="120"/>
      <c r="G78" s="120"/>
      <c r="H78" s="134">
        <v>1860</v>
      </c>
      <c r="I78" s="251"/>
      <c r="J78" s="198"/>
      <c r="K78" s="198" t="s">
        <v>810</v>
      </c>
      <c r="L78" s="198"/>
      <c r="M78" s="198"/>
      <c r="N78" s="182" t="s">
        <v>793</v>
      </c>
      <c r="O78" s="182"/>
      <c r="P78" s="181"/>
    </row>
    <row r="79" spans="1:16" ht="56.25">
      <c r="A79" s="180">
        <v>55</v>
      </c>
      <c r="B79" s="181"/>
      <c r="C79" s="181"/>
      <c r="D79" s="16" t="s">
        <v>804</v>
      </c>
      <c r="E79" s="125">
        <v>1</v>
      </c>
      <c r="F79" s="120"/>
      <c r="G79" s="120"/>
      <c r="H79" s="134">
        <v>1</v>
      </c>
      <c r="I79" s="251"/>
      <c r="J79" s="198"/>
      <c r="K79" s="198" t="s">
        <v>810</v>
      </c>
      <c r="L79" s="198"/>
      <c r="M79" s="198"/>
      <c r="N79" s="182" t="s">
        <v>793</v>
      </c>
      <c r="O79" s="182"/>
      <c r="P79" s="181"/>
    </row>
    <row r="80" spans="1:16" ht="56.25">
      <c r="A80" s="180">
        <v>56</v>
      </c>
      <c r="B80" s="181"/>
      <c r="C80" s="203"/>
      <c r="D80" s="5" t="s">
        <v>784</v>
      </c>
      <c r="E80" s="250">
        <v>3329</v>
      </c>
      <c r="F80" s="120"/>
      <c r="G80" s="120"/>
      <c r="H80" s="134">
        <v>3329</v>
      </c>
      <c r="I80" s="252"/>
      <c r="J80" s="205"/>
      <c r="K80" s="198" t="s">
        <v>791</v>
      </c>
      <c r="L80" s="205"/>
      <c r="M80" s="205"/>
      <c r="N80" s="182" t="s">
        <v>793</v>
      </c>
      <c r="O80" s="182"/>
      <c r="P80" s="181"/>
    </row>
    <row r="81" spans="1:16" ht="56.25">
      <c r="A81" s="180">
        <v>57</v>
      </c>
      <c r="B81" s="181"/>
      <c r="C81" s="203"/>
      <c r="D81" s="5" t="s">
        <v>825</v>
      </c>
      <c r="E81" s="250">
        <v>2100</v>
      </c>
      <c r="F81" s="120"/>
      <c r="G81" s="120"/>
      <c r="H81" s="134">
        <v>2100</v>
      </c>
      <c r="I81" s="252">
        <v>0</v>
      </c>
      <c r="J81" s="205"/>
      <c r="K81" s="198" t="s">
        <v>833</v>
      </c>
      <c r="L81" s="205"/>
      <c r="M81" s="205"/>
      <c r="N81" s="182" t="s">
        <v>793</v>
      </c>
      <c r="O81" s="182"/>
      <c r="P81" s="181"/>
    </row>
    <row r="82" spans="1:16" ht="56.25">
      <c r="A82" s="180">
        <v>58</v>
      </c>
      <c r="B82" s="181"/>
      <c r="C82" s="203"/>
      <c r="D82" s="5" t="s">
        <v>826</v>
      </c>
      <c r="E82" s="250">
        <v>2800</v>
      </c>
      <c r="F82" s="120"/>
      <c r="G82" s="120"/>
      <c r="H82" s="134">
        <v>2800</v>
      </c>
      <c r="I82" s="252">
        <v>0</v>
      </c>
      <c r="J82" s="205"/>
      <c r="K82" s="198" t="s">
        <v>833</v>
      </c>
      <c r="L82" s="205"/>
      <c r="M82" s="205"/>
      <c r="N82" s="182" t="s">
        <v>793</v>
      </c>
      <c r="O82" s="182"/>
      <c r="P82" s="181"/>
    </row>
    <row r="83" spans="1:16" ht="56.25">
      <c r="A83" s="180">
        <v>59</v>
      </c>
      <c r="B83" s="181"/>
      <c r="C83" s="203"/>
      <c r="D83" s="5" t="s">
        <v>827</v>
      </c>
      <c r="E83" s="125">
        <v>800</v>
      </c>
      <c r="F83" s="120"/>
      <c r="G83" s="120"/>
      <c r="H83" s="134">
        <v>800</v>
      </c>
      <c r="I83" s="252">
        <v>0</v>
      </c>
      <c r="J83" s="205"/>
      <c r="K83" s="198" t="s">
        <v>833</v>
      </c>
      <c r="L83" s="205"/>
      <c r="M83" s="205"/>
      <c r="N83" s="182" t="s">
        <v>793</v>
      </c>
      <c r="O83" s="182"/>
      <c r="P83" s="181"/>
    </row>
    <row r="84" spans="1:16" ht="56.25">
      <c r="A84" s="180">
        <v>60</v>
      </c>
      <c r="B84" s="181"/>
      <c r="C84" s="203"/>
      <c r="D84" s="5" t="s">
        <v>828</v>
      </c>
      <c r="E84" s="125">
        <v>400</v>
      </c>
      <c r="F84" s="120"/>
      <c r="G84" s="120"/>
      <c r="H84" s="134">
        <v>400</v>
      </c>
      <c r="I84" s="252">
        <v>0</v>
      </c>
      <c r="J84" s="205"/>
      <c r="K84" s="198" t="s">
        <v>833</v>
      </c>
      <c r="L84" s="205"/>
      <c r="M84" s="205"/>
      <c r="N84" s="182" t="s">
        <v>793</v>
      </c>
      <c r="O84" s="182"/>
      <c r="P84" s="181"/>
    </row>
    <row r="85" spans="1:16" ht="56.25">
      <c r="A85" s="180">
        <v>61</v>
      </c>
      <c r="B85" s="181"/>
      <c r="C85" s="203"/>
      <c r="D85" s="5" t="s">
        <v>829</v>
      </c>
      <c r="E85" s="125">
        <v>500</v>
      </c>
      <c r="F85" s="120"/>
      <c r="G85" s="120"/>
      <c r="H85" s="134">
        <v>500</v>
      </c>
      <c r="I85" s="252">
        <v>0</v>
      </c>
      <c r="J85" s="205"/>
      <c r="K85" s="198" t="s">
        <v>833</v>
      </c>
      <c r="L85" s="205"/>
      <c r="M85" s="205"/>
      <c r="N85" s="182" t="s">
        <v>793</v>
      </c>
      <c r="O85" s="182"/>
      <c r="P85" s="181"/>
    </row>
    <row r="86" spans="1:16" ht="56.25">
      <c r="A86" s="180">
        <v>62</v>
      </c>
      <c r="B86" s="181"/>
      <c r="C86" s="203"/>
      <c r="D86" s="5" t="s">
        <v>830</v>
      </c>
      <c r="E86" s="125">
        <v>600</v>
      </c>
      <c r="F86" s="120"/>
      <c r="G86" s="120"/>
      <c r="H86" s="134">
        <v>600</v>
      </c>
      <c r="I86" s="252">
        <v>0</v>
      </c>
      <c r="J86" s="205"/>
      <c r="K86" s="198" t="s">
        <v>833</v>
      </c>
      <c r="L86" s="205"/>
      <c r="M86" s="205"/>
      <c r="N86" s="182" t="s">
        <v>793</v>
      </c>
      <c r="O86" s="182"/>
      <c r="P86" s="181"/>
    </row>
    <row r="87" spans="1:16" ht="56.25">
      <c r="A87" s="180">
        <v>63</v>
      </c>
      <c r="B87" s="181"/>
      <c r="C87" s="203"/>
      <c r="D87" s="5" t="s">
        <v>831</v>
      </c>
      <c r="E87" s="125">
        <v>800</v>
      </c>
      <c r="F87" s="120"/>
      <c r="G87" s="120"/>
      <c r="H87" s="134">
        <v>800</v>
      </c>
      <c r="I87" s="252">
        <v>0</v>
      </c>
      <c r="J87" s="205"/>
      <c r="K87" s="198" t="s">
        <v>833</v>
      </c>
      <c r="L87" s="205"/>
      <c r="M87" s="205"/>
      <c r="N87" s="182" t="s">
        <v>793</v>
      </c>
      <c r="O87" s="182"/>
      <c r="P87" s="181"/>
    </row>
    <row r="88" spans="1:16" ht="56.25">
      <c r="A88" s="180">
        <v>64</v>
      </c>
      <c r="B88" s="181"/>
      <c r="C88" s="203"/>
      <c r="D88" s="5" t="s">
        <v>822</v>
      </c>
      <c r="E88" s="250">
        <v>5000</v>
      </c>
      <c r="F88" s="120"/>
      <c r="G88" s="120"/>
      <c r="H88" s="134">
        <v>5000</v>
      </c>
      <c r="I88" s="252">
        <v>0</v>
      </c>
      <c r="J88" s="205"/>
      <c r="K88" s="198" t="s">
        <v>820</v>
      </c>
      <c r="L88" s="205"/>
      <c r="M88" s="205"/>
      <c r="N88" s="182" t="s">
        <v>793</v>
      </c>
      <c r="O88" s="182"/>
      <c r="P88" s="181"/>
    </row>
    <row r="89" spans="1:16" ht="56.25">
      <c r="A89" s="180">
        <v>65</v>
      </c>
      <c r="B89" s="181"/>
      <c r="C89" s="203"/>
      <c r="D89" s="5" t="s">
        <v>787</v>
      </c>
      <c r="E89" s="250">
        <v>1488</v>
      </c>
      <c r="F89" s="120"/>
      <c r="G89" s="120"/>
      <c r="H89" s="250">
        <v>1488</v>
      </c>
      <c r="I89" s="253"/>
      <c r="J89" s="204"/>
      <c r="K89" s="198" t="s">
        <v>792</v>
      </c>
      <c r="L89" s="204"/>
      <c r="M89" s="204"/>
      <c r="N89" s="182" t="s">
        <v>793</v>
      </c>
      <c r="O89" s="182"/>
      <c r="P89" s="181"/>
    </row>
    <row r="90" spans="1:16" ht="56.25">
      <c r="A90" s="180">
        <v>66</v>
      </c>
      <c r="B90" s="181"/>
      <c r="C90" s="203"/>
      <c r="D90" s="5" t="s">
        <v>788</v>
      </c>
      <c r="E90" s="125">
        <v>54.39</v>
      </c>
      <c r="F90" s="120"/>
      <c r="G90" s="120"/>
      <c r="H90" s="125">
        <v>54.39</v>
      </c>
      <c r="I90" s="253"/>
      <c r="J90" s="204"/>
      <c r="K90" s="198" t="s">
        <v>792</v>
      </c>
      <c r="L90" s="204"/>
      <c r="M90" s="204"/>
      <c r="N90" s="182" t="s">
        <v>793</v>
      </c>
      <c r="O90" s="182"/>
      <c r="P90" s="181"/>
    </row>
    <row r="91" spans="1:16" ht="56.25">
      <c r="A91" s="180">
        <v>67</v>
      </c>
      <c r="B91" s="181"/>
      <c r="C91" s="203"/>
      <c r="D91" s="5" t="s">
        <v>789</v>
      </c>
      <c r="E91" s="250">
        <v>6000</v>
      </c>
      <c r="F91" s="120"/>
      <c r="G91" s="120"/>
      <c r="H91" s="250">
        <v>6000</v>
      </c>
      <c r="I91" s="253"/>
      <c r="J91" s="204"/>
      <c r="K91" s="198" t="s">
        <v>792</v>
      </c>
      <c r="L91" s="204"/>
      <c r="M91" s="204"/>
      <c r="N91" s="182" t="s">
        <v>793</v>
      </c>
      <c r="O91" s="182"/>
      <c r="P91" s="181"/>
    </row>
    <row r="92" spans="1:16" ht="56.25">
      <c r="A92" s="180"/>
      <c r="B92" s="181"/>
      <c r="C92" s="203"/>
      <c r="D92" s="5" t="s">
        <v>790</v>
      </c>
      <c r="E92" s="250">
        <v>4500</v>
      </c>
      <c r="F92" s="120"/>
      <c r="G92" s="120"/>
      <c r="H92" s="250">
        <v>4500</v>
      </c>
      <c r="I92" s="253"/>
      <c r="J92" s="204"/>
      <c r="K92" s="198" t="s">
        <v>792</v>
      </c>
      <c r="L92" s="204"/>
      <c r="M92" s="204"/>
      <c r="N92" s="182" t="s">
        <v>793</v>
      </c>
      <c r="O92" s="182"/>
      <c r="P92" s="181"/>
    </row>
    <row r="93" spans="1:16" ht="56.25">
      <c r="A93" s="180"/>
      <c r="B93" s="181"/>
      <c r="C93" s="203"/>
      <c r="D93" s="5" t="s">
        <v>785</v>
      </c>
      <c r="E93" s="250">
        <v>1500</v>
      </c>
      <c r="F93" s="120"/>
      <c r="G93" s="120"/>
      <c r="H93" s="250">
        <v>1500</v>
      </c>
      <c r="I93" s="253"/>
      <c r="J93" s="204"/>
      <c r="K93" s="198" t="s">
        <v>792</v>
      </c>
      <c r="L93" s="204"/>
      <c r="M93" s="204"/>
      <c r="N93" s="182" t="s">
        <v>793</v>
      </c>
      <c r="O93" s="182"/>
      <c r="P93" s="181"/>
    </row>
    <row r="94" spans="1:16" ht="56.25">
      <c r="A94" s="180"/>
      <c r="B94" s="181"/>
      <c r="C94" s="203"/>
      <c r="D94" s="5" t="s">
        <v>811</v>
      </c>
      <c r="E94" s="250">
        <v>5000</v>
      </c>
      <c r="F94" s="120"/>
      <c r="G94" s="120"/>
      <c r="H94" s="250">
        <v>5000</v>
      </c>
      <c r="I94" s="253"/>
      <c r="J94" s="204"/>
      <c r="K94" s="198" t="s">
        <v>820</v>
      </c>
      <c r="L94" s="204"/>
      <c r="M94" s="204"/>
      <c r="N94" s="182" t="s">
        <v>793</v>
      </c>
      <c r="O94" s="182"/>
      <c r="P94" s="181"/>
    </row>
    <row r="95" spans="1:16" ht="56.25">
      <c r="A95" s="180"/>
      <c r="B95" s="181"/>
      <c r="C95" s="203"/>
      <c r="D95" s="5" t="s">
        <v>786</v>
      </c>
      <c r="E95" s="250">
        <v>3000</v>
      </c>
      <c r="F95" s="120"/>
      <c r="G95" s="120"/>
      <c r="H95" s="250">
        <v>3000</v>
      </c>
      <c r="I95" s="253"/>
      <c r="J95" s="204"/>
      <c r="K95" s="198" t="s">
        <v>792</v>
      </c>
      <c r="L95" s="204"/>
      <c r="M95" s="204"/>
      <c r="N95" s="182" t="s">
        <v>793</v>
      </c>
      <c r="O95" s="182"/>
      <c r="P95" s="181"/>
    </row>
    <row r="96" spans="1:16" ht="56.25">
      <c r="A96" s="180"/>
      <c r="B96" s="181"/>
      <c r="C96" s="203"/>
      <c r="D96" s="5" t="s">
        <v>812</v>
      </c>
      <c r="E96" s="250">
        <v>3000</v>
      </c>
      <c r="F96" s="120"/>
      <c r="G96" s="120"/>
      <c r="H96" s="250">
        <v>3000</v>
      </c>
      <c r="I96" s="253"/>
      <c r="J96" s="204"/>
      <c r="K96" s="198" t="s">
        <v>820</v>
      </c>
      <c r="L96" s="204"/>
      <c r="M96" s="204"/>
      <c r="N96" s="182" t="s">
        <v>793</v>
      </c>
      <c r="O96" s="182"/>
      <c r="P96" s="181"/>
    </row>
    <row r="97" spans="1:16" ht="56.25">
      <c r="A97" s="180"/>
      <c r="B97" s="181"/>
      <c r="C97" s="203"/>
      <c r="D97" s="5" t="s">
        <v>772</v>
      </c>
      <c r="E97" s="250">
        <v>6000</v>
      </c>
      <c r="F97" s="120"/>
      <c r="G97" s="120"/>
      <c r="H97" s="250">
        <v>6000</v>
      </c>
      <c r="I97" s="253"/>
      <c r="J97" s="204"/>
      <c r="K97" s="198" t="s">
        <v>833</v>
      </c>
      <c r="L97" s="204"/>
      <c r="M97" s="204"/>
      <c r="N97" s="182" t="s">
        <v>793</v>
      </c>
      <c r="O97" s="182"/>
      <c r="P97" s="181"/>
    </row>
    <row r="98" spans="1:16" ht="56.25">
      <c r="A98" s="180"/>
      <c r="B98" s="181"/>
      <c r="C98" s="203"/>
      <c r="D98" s="5" t="s">
        <v>813</v>
      </c>
      <c r="E98" s="250">
        <v>5000</v>
      </c>
      <c r="F98" s="120"/>
      <c r="G98" s="120"/>
      <c r="H98" s="250">
        <v>5000</v>
      </c>
      <c r="I98" s="253"/>
      <c r="J98" s="204"/>
      <c r="K98" s="198" t="s">
        <v>820</v>
      </c>
      <c r="L98" s="204"/>
      <c r="M98" s="204"/>
      <c r="N98" s="182" t="s">
        <v>793</v>
      </c>
      <c r="O98" s="182"/>
      <c r="P98" s="181"/>
    </row>
    <row r="99" spans="1:16" ht="56.25">
      <c r="A99" s="180"/>
      <c r="B99" s="181"/>
      <c r="C99" s="203"/>
      <c r="D99" s="5" t="s">
        <v>814</v>
      </c>
      <c r="E99" s="250">
        <v>10134</v>
      </c>
      <c r="F99" s="120"/>
      <c r="G99" s="120"/>
      <c r="H99" s="250">
        <v>10134</v>
      </c>
      <c r="I99" s="252"/>
      <c r="J99" s="204"/>
      <c r="K99" s="198" t="s">
        <v>821</v>
      </c>
      <c r="L99" s="204"/>
      <c r="M99" s="204"/>
      <c r="N99" s="182" t="s">
        <v>793</v>
      </c>
      <c r="O99" s="182"/>
      <c r="P99" s="181"/>
    </row>
    <row r="100" spans="1:16" ht="56.25">
      <c r="A100" s="180"/>
      <c r="B100" s="181"/>
      <c r="C100" s="203"/>
      <c r="D100" s="5" t="s">
        <v>815</v>
      </c>
      <c r="E100" s="250">
        <v>8950</v>
      </c>
      <c r="F100" s="120"/>
      <c r="G100" s="120"/>
      <c r="H100" s="250">
        <v>8950</v>
      </c>
      <c r="I100" s="252"/>
      <c r="J100" s="204"/>
      <c r="K100" s="198" t="s">
        <v>821</v>
      </c>
      <c r="L100" s="204"/>
      <c r="M100" s="204"/>
      <c r="N100" s="182" t="s">
        <v>793</v>
      </c>
      <c r="O100" s="182"/>
      <c r="P100" s="181"/>
    </row>
    <row r="101" spans="1:16" ht="60.75">
      <c r="A101" s="180"/>
      <c r="B101" s="181"/>
      <c r="C101" s="203"/>
      <c r="D101" s="5" t="s">
        <v>816</v>
      </c>
      <c r="E101" s="250">
        <v>9097</v>
      </c>
      <c r="F101" s="120"/>
      <c r="G101" s="120"/>
      <c r="H101" s="250">
        <v>9097</v>
      </c>
      <c r="I101" s="252"/>
      <c r="J101" s="204"/>
      <c r="K101" s="198" t="s">
        <v>821</v>
      </c>
      <c r="L101" s="204"/>
      <c r="M101" s="204"/>
      <c r="N101" s="182" t="s">
        <v>793</v>
      </c>
      <c r="O101" s="182"/>
      <c r="P101" s="181"/>
    </row>
    <row r="102" spans="1:16" ht="56.25">
      <c r="A102" s="180">
        <v>68</v>
      </c>
      <c r="B102" s="181"/>
      <c r="C102" s="203"/>
      <c r="D102" s="5" t="s">
        <v>817</v>
      </c>
      <c r="E102" s="250">
        <v>10764</v>
      </c>
      <c r="F102" s="120"/>
      <c r="G102" s="120"/>
      <c r="H102" s="250">
        <v>10764</v>
      </c>
      <c r="I102" s="252"/>
      <c r="J102" s="204"/>
      <c r="K102" s="198" t="s">
        <v>821</v>
      </c>
      <c r="L102" s="204"/>
      <c r="M102" s="204"/>
      <c r="N102" s="182" t="s">
        <v>793</v>
      </c>
      <c r="O102" s="182"/>
      <c r="P102" s="181"/>
    </row>
    <row r="103" spans="1:16" ht="60.75">
      <c r="A103" s="180">
        <v>69</v>
      </c>
      <c r="B103" s="181"/>
      <c r="C103" s="203"/>
      <c r="D103" s="5" t="s">
        <v>818</v>
      </c>
      <c r="E103" s="250">
        <v>5892</v>
      </c>
      <c r="F103" s="120"/>
      <c r="G103" s="120"/>
      <c r="H103" s="250">
        <v>5892</v>
      </c>
      <c r="I103" s="252"/>
      <c r="J103" s="204"/>
      <c r="K103" s="198" t="s">
        <v>821</v>
      </c>
      <c r="L103" s="204"/>
      <c r="M103" s="204"/>
      <c r="N103" s="182" t="s">
        <v>793</v>
      </c>
      <c r="O103" s="182"/>
      <c r="P103" s="181"/>
    </row>
    <row r="104" spans="1:16" ht="60.75">
      <c r="A104" s="180">
        <v>70</v>
      </c>
      <c r="B104" s="181"/>
      <c r="C104" s="203"/>
      <c r="D104" s="5" t="s">
        <v>819</v>
      </c>
      <c r="E104" s="250">
        <v>5892</v>
      </c>
      <c r="F104" s="120"/>
      <c r="G104" s="120"/>
      <c r="H104" s="250">
        <v>5892</v>
      </c>
      <c r="I104" s="252"/>
      <c r="J104" s="204"/>
      <c r="K104" s="198" t="s">
        <v>821</v>
      </c>
      <c r="L104" s="204"/>
      <c r="M104" s="204"/>
      <c r="N104" s="182" t="s">
        <v>793</v>
      </c>
      <c r="O104" s="182"/>
      <c r="P104" s="181"/>
    </row>
    <row r="105" spans="1:16" ht="56.25">
      <c r="A105" s="180">
        <v>71</v>
      </c>
      <c r="B105" s="181"/>
      <c r="C105" s="203"/>
      <c r="D105" s="5" t="s">
        <v>832</v>
      </c>
      <c r="E105" s="250">
        <v>6000</v>
      </c>
      <c r="F105" s="120"/>
      <c r="G105" s="120"/>
      <c r="H105" s="250">
        <v>6000</v>
      </c>
      <c r="I105" s="252"/>
      <c r="J105" s="204"/>
      <c r="K105" s="198" t="s">
        <v>833</v>
      </c>
      <c r="L105" s="204"/>
      <c r="M105" s="204"/>
      <c r="N105" s="182" t="s">
        <v>793</v>
      </c>
      <c r="O105" s="182"/>
      <c r="P105" s="181"/>
    </row>
    <row r="106" spans="1:16" ht="56.25">
      <c r="A106" s="180">
        <v>72</v>
      </c>
      <c r="B106" s="181"/>
      <c r="C106" s="203"/>
      <c r="D106" s="5" t="s">
        <v>857</v>
      </c>
      <c r="E106" s="250">
        <v>12620</v>
      </c>
      <c r="F106" s="120"/>
      <c r="G106" s="120"/>
      <c r="H106" s="250">
        <v>12620</v>
      </c>
      <c r="I106" s="252"/>
      <c r="J106" s="204"/>
      <c r="K106" s="229">
        <v>44902</v>
      </c>
      <c r="L106" s="204"/>
      <c r="M106" s="204"/>
      <c r="N106" s="182" t="s">
        <v>793</v>
      </c>
      <c r="O106" s="182"/>
      <c r="P106" s="181"/>
    </row>
    <row r="107" spans="1:16" ht="56.25">
      <c r="A107" s="180"/>
      <c r="B107" s="181"/>
      <c r="C107" s="203"/>
      <c r="D107" s="5" t="s">
        <v>899</v>
      </c>
      <c r="E107" s="315">
        <v>54800.46</v>
      </c>
      <c r="F107" s="316"/>
      <c r="G107" s="316"/>
      <c r="H107" s="315">
        <v>54800.46</v>
      </c>
      <c r="I107" s="317"/>
      <c r="J107" s="318"/>
      <c r="K107" s="245" t="s">
        <v>917</v>
      </c>
      <c r="L107" s="318"/>
      <c r="M107" s="318"/>
      <c r="N107" s="182" t="s">
        <v>793</v>
      </c>
      <c r="O107" s="182"/>
      <c r="P107" s="181"/>
    </row>
    <row r="108" spans="1:16" ht="56.25">
      <c r="A108" s="180"/>
      <c r="B108" s="181"/>
      <c r="C108" s="203"/>
      <c r="D108" s="5" t="s">
        <v>900</v>
      </c>
      <c r="E108" s="315">
        <v>31742.3</v>
      </c>
      <c r="F108" s="316"/>
      <c r="G108" s="316"/>
      <c r="H108" s="315">
        <v>31742.3</v>
      </c>
      <c r="I108" s="317"/>
      <c r="J108" s="318"/>
      <c r="K108" s="319" t="s">
        <v>918</v>
      </c>
      <c r="L108" s="318"/>
      <c r="M108" s="318"/>
      <c r="N108" s="182" t="s">
        <v>793</v>
      </c>
      <c r="O108" s="182"/>
      <c r="P108" s="181"/>
    </row>
    <row r="109" spans="1:16" ht="56.25">
      <c r="A109" s="180"/>
      <c r="B109" s="181"/>
      <c r="C109" s="203"/>
      <c r="D109" s="5" t="s">
        <v>901</v>
      </c>
      <c r="E109" s="315">
        <v>32000</v>
      </c>
      <c r="F109" s="316"/>
      <c r="G109" s="316"/>
      <c r="H109" s="315">
        <v>32000</v>
      </c>
      <c r="I109" s="317"/>
      <c r="J109" s="318"/>
      <c r="K109" s="319" t="s">
        <v>918</v>
      </c>
      <c r="L109" s="318"/>
      <c r="M109" s="318"/>
      <c r="N109" s="182" t="s">
        <v>793</v>
      </c>
      <c r="O109" s="182"/>
      <c r="P109" s="181"/>
    </row>
    <row r="110" spans="1:16" ht="56.25">
      <c r="A110" s="180"/>
      <c r="B110" s="181"/>
      <c r="C110" s="203"/>
      <c r="D110" s="5" t="s">
        <v>900</v>
      </c>
      <c r="E110" s="315">
        <v>50532.32</v>
      </c>
      <c r="F110" s="316"/>
      <c r="G110" s="316"/>
      <c r="H110" s="315">
        <v>50532.32</v>
      </c>
      <c r="I110" s="317"/>
      <c r="J110" s="318"/>
      <c r="K110" s="320"/>
      <c r="L110" s="318"/>
      <c r="M110" s="318"/>
      <c r="N110" s="182" t="s">
        <v>793</v>
      </c>
      <c r="O110" s="182"/>
      <c r="P110" s="181"/>
    </row>
    <row r="111" spans="1:16" ht="56.25">
      <c r="A111" s="180"/>
      <c r="B111" s="181"/>
      <c r="C111" s="203"/>
      <c r="D111" s="5" t="s">
        <v>902</v>
      </c>
      <c r="E111" s="315">
        <v>2500</v>
      </c>
      <c r="F111" s="316"/>
      <c r="G111" s="316"/>
      <c r="H111" s="315">
        <v>2500</v>
      </c>
      <c r="I111" s="317"/>
      <c r="J111" s="318"/>
      <c r="K111" s="245" t="s">
        <v>917</v>
      </c>
      <c r="L111" s="318"/>
      <c r="M111" s="318"/>
      <c r="N111" s="182" t="s">
        <v>793</v>
      </c>
      <c r="O111" s="182"/>
      <c r="P111" s="181"/>
    </row>
    <row r="112" spans="1:16" ht="56.25">
      <c r="A112" s="180"/>
      <c r="B112" s="181"/>
      <c r="C112" s="203"/>
      <c r="D112" s="5" t="s">
        <v>903</v>
      </c>
      <c r="E112" s="315">
        <v>4500</v>
      </c>
      <c r="F112" s="316"/>
      <c r="G112" s="316"/>
      <c r="H112" s="315">
        <v>4500</v>
      </c>
      <c r="I112" s="317"/>
      <c r="J112" s="318"/>
      <c r="K112" s="245" t="s">
        <v>917</v>
      </c>
      <c r="L112" s="318"/>
      <c r="M112" s="318"/>
      <c r="N112" s="182" t="s">
        <v>793</v>
      </c>
      <c r="O112" s="182"/>
      <c r="P112" s="181"/>
    </row>
    <row r="113" spans="1:16" ht="56.25">
      <c r="A113" s="180"/>
      <c r="B113" s="181"/>
      <c r="C113" s="203"/>
      <c r="D113" s="5" t="s">
        <v>904</v>
      </c>
      <c r="E113" s="315">
        <v>4500</v>
      </c>
      <c r="F113" s="316"/>
      <c r="G113" s="316"/>
      <c r="H113" s="315">
        <v>4500</v>
      </c>
      <c r="I113" s="317"/>
      <c r="J113" s="318"/>
      <c r="K113" s="245" t="s">
        <v>917</v>
      </c>
      <c r="L113" s="318"/>
      <c r="M113" s="318"/>
      <c r="N113" s="182" t="s">
        <v>793</v>
      </c>
      <c r="O113" s="182"/>
      <c r="P113" s="181"/>
    </row>
    <row r="114" spans="1:16" ht="56.25">
      <c r="A114" s="180"/>
      <c r="B114" s="181"/>
      <c r="C114" s="203"/>
      <c r="D114" s="5" t="s">
        <v>905</v>
      </c>
      <c r="E114" s="315">
        <v>1500</v>
      </c>
      <c r="F114" s="316"/>
      <c r="G114" s="316"/>
      <c r="H114" s="315">
        <v>1500</v>
      </c>
      <c r="I114" s="317"/>
      <c r="J114" s="318"/>
      <c r="K114" s="245" t="s">
        <v>917</v>
      </c>
      <c r="L114" s="318"/>
      <c r="M114" s="318"/>
      <c r="N114" s="182" t="s">
        <v>793</v>
      </c>
      <c r="O114" s="182"/>
      <c r="P114" s="181"/>
    </row>
    <row r="115" spans="1:16" ht="56.25">
      <c r="A115" s="180"/>
      <c r="B115" s="181"/>
      <c r="C115" s="203"/>
      <c r="D115" s="5" t="s">
        <v>906</v>
      </c>
      <c r="E115" s="315">
        <v>1500</v>
      </c>
      <c r="F115" s="316"/>
      <c r="G115" s="316"/>
      <c r="H115" s="315">
        <v>1500</v>
      </c>
      <c r="I115" s="317"/>
      <c r="J115" s="318"/>
      <c r="K115" s="245" t="s">
        <v>917</v>
      </c>
      <c r="L115" s="318"/>
      <c r="M115" s="318"/>
      <c r="N115" s="182" t="s">
        <v>793</v>
      </c>
      <c r="O115" s="182"/>
      <c r="P115" s="181"/>
    </row>
    <row r="116" spans="1:16" ht="56.25">
      <c r="A116" s="180"/>
      <c r="B116" s="181"/>
      <c r="C116" s="203"/>
      <c r="D116" s="5" t="s">
        <v>906</v>
      </c>
      <c r="E116" s="315">
        <v>1500</v>
      </c>
      <c r="F116" s="316"/>
      <c r="G116" s="316"/>
      <c r="H116" s="315">
        <v>1500</v>
      </c>
      <c r="I116" s="317"/>
      <c r="J116" s="318"/>
      <c r="K116" s="245" t="s">
        <v>917</v>
      </c>
      <c r="L116" s="318"/>
      <c r="M116" s="318"/>
      <c r="N116" s="182" t="s">
        <v>793</v>
      </c>
      <c r="O116" s="182"/>
      <c r="P116" s="181"/>
    </row>
    <row r="117" spans="1:16" ht="56.25">
      <c r="A117" s="180"/>
      <c r="B117" s="181"/>
      <c r="C117" s="203"/>
      <c r="D117" s="5" t="s">
        <v>907</v>
      </c>
      <c r="E117" s="315">
        <v>16231.7</v>
      </c>
      <c r="F117" s="316"/>
      <c r="G117" s="316"/>
      <c r="H117" s="315">
        <v>16231.7</v>
      </c>
      <c r="I117" s="317"/>
      <c r="J117" s="318"/>
      <c r="K117" s="245" t="s">
        <v>919</v>
      </c>
      <c r="L117" s="318"/>
      <c r="M117" s="318"/>
      <c r="N117" s="182" t="s">
        <v>793</v>
      </c>
      <c r="O117" s="182"/>
      <c r="P117" s="181"/>
    </row>
    <row r="118" spans="1:16" ht="56.25">
      <c r="A118" s="180"/>
      <c r="B118" s="181"/>
      <c r="C118" s="203"/>
      <c r="D118" s="5" t="s">
        <v>908</v>
      </c>
      <c r="E118" s="315">
        <v>954.67</v>
      </c>
      <c r="F118" s="316"/>
      <c r="G118" s="316"/>
      <c r="H118" s="315"/>
      <c r="I118" s="317">
        <v>954.67</v>
      </c>
      <c r="J118" s="318"/>
      <c r="K118" s="327" t="s">
        <v>921</v>
      </c>
      <c r="L118" s="318"/>
      <c r="M118" s="318"/>
      <c r="N118" s="182" t="s">
        <v>793</v>
      </c>
      <c r="O118" s="182"/>
      <c r="P118" s="181"/>
    </row>
    <row r="119" spans="1:16" ht="56.25">
      <c r="A119" s="180"/>
      <c r="B119" s="181"/>
      <c r="C119" s="203"/>
      <c r="D119" s="5" t="s">
        <v>909</v>
      </c>
      <c r="E119" s="315">
        <v>1200</v>
      </c>
      <c r="F119" s="316"/>
      <c r="G119" s="316"/>
      <c r="H119" s="315"/>
      <c r="I119" s="317">
        <v>1200</v>
      </c>
      <c r="J119" s="318"/>
      <c r="K119" s="321">
        <v>44317</v>
      </c>
      <c r="L119" s="318"/>
      <c r="M119" s="318"/>
      <c r="N119" s="182" t="s">
        <v>793</v>
      </c>
      <c r="O119" s="182"/>
      <c r="P119" s="181"/>
    </row>
    <row r="120" spans="1:16" ht="56.25">
      <c r="A120" s="180"/>
      <c r="B120" s="181"/>
      <c r="C120" s="203"/>
      <c r="D120" s="5" t="s">
        <v>910</v>
      </c>
      <c r="E120" s="315">
        <v>50</v>
      </c>
      <c r="F120" s="316"/>
      <c r="G120" s="316"/>
      <c r="H120" s="315">
        <v>50</v>
      </c>
      <c r="I120" s="317"/>
      <c r="J120" s="318"/>
      <c r="K120" s="327" t="s">
        <v>922</v>
      </c>
      <c r="L120" s="318"/>
      <c r="M120" s="318"/>
      <c r="N120" s="182" t="s">
        <v>793</v>
      </c>
      <c r="O120" s="182"/>
      <c r="P120" s="181"/>
    </row>
    <row r="121" spans="1:16" ht="56.25">
      <c r="A121" s="180"/>
      <c r="B121" s="181"/>
      <c r="C121" s="203"/>
      <c r="D121" s="5" t="s">
        <v>911</v>
      </c>
      <c r="E121" s="315">
        <v>40</v>
      </c>
      <c r="F121" s="316"/>
      <c r="G121" s="316"/>
      <c r="H121" s="315">
        <v>40</v>
      </c>
      <c r="I121" s="317"/>
      <c r="J121" s="318"/>
      <c r="K121" s="327" t="s">
        <v>922</v>
      </c>
      <c r="L121" s="318"/>
      <c r="M121" s="318"/>
      <c r="N121" s="182" t="s">
        <v>793</v>
      </c>
      <c r="O121" s="182"/>
      <c r="P121" s="181"/>
    </row>
    <row r="122" spans="1:16" ht="56.25">
      <c r="A122" s="180"/>
      <c r="B122" s="181"/>
      <c r="C122" s="203"/>
      <c r="D122" s="5" t="s">
        <v>912</v>
      </c>
      <c r="E122" s="315">
        <v>17883.330000000002</v>
      </c>
      <c r="F122" s="316"/>
      <c r="G122" s="316"/>
      <c r="H122" s="315">
        <v>17883.330000000002</v>
      </c>
      <c r="I122" s="317"/>
      <c r="J122" s="318"/>
      <c r="K122" s="321" t="s">
        <v>920</v>
      </c>
      <c r="L122" s="318"/>
      <c r="M122" s="318"/>
      <c r="N122" s="182" t="s">
        <v>793</v>
      </c>
      <c r="O122" s="182"/>
      <c r="P122" s="181"/>
    </row>
    <row r="123" spans="1:16" ht="56.25">
      <c r="A123" s="180"/>
      <c r="B123" s="181"/>
      <c r="C123" s="203"/>
      <c r="D123" s="5" t="s">
        <v>913</v>
      </c>
      <c r="E123" s="315">
        <v>2500</v>
      </c>
      <c r="F123" s="316"/>
      <c r="G123" s="316"/>
      <c r="H123" s="315">
        <v>2500</v>
      </c>
      <c r="I123" s="317"/>
      <c r="J123" s="318"/>
      <c r="K123" s="321">
        <v>44774</v>
      </c>
      <c r="L123" s="318"/>
      <c r="M123" s="318"/>
      <c r="N123" s="182" t="s">
        <v>793</v>
      </c>
      <c r="O123" s="182"/>
      <c r="P123" s="181"/>
    </row>
    <row r="124" spans="1:16" ht="56.25">
      <c r="A124" s="180"/>
      <c r="B124" s="181"/>
      <c r="C124" s="203"/>
      <c r="D124" s="5" t="s">
        <v>914</v>
      </c>
      <c r="E124" s="315">
        <v>2450</v>
      </c>
      <c r="F124" s="316"/>
      <c r="G124" s="316"/>
      <c r="H124" s="315"/>
      <c r="I124" s="317">
        <v>2450</v>
      </c>
      <c r="J124" s="318"/>
      <c r="K124" s="327">
        <v>2020</v>
      </c>
      <c r="L124" s="318"/>
      <c r="M124" s="318"/>
      <c r="N124" s="182" t="s">
        <v>793</v>
      </c>
      <c r="O124" s="182"/>
      <c r="P124" s="181"/>
    </row>
    <row r="125" spans="1:16" ht="56.25">
      <c r="A125" s="180"/>
      <c r="B125" s="181"/>
      <c r="C125" s="203"/>
      <c r="D125" s="5" t="s">
        <v>915</v>
      </c>
      <c r="E125" s="315">
        <v>746.77</v>
      </c>
      <c r="F125" s="316"/>
      <c r="G125" s="316"/>
      <c r="H125" s="315"/>
      <c r="I125" s="317">
        <v>746.77</v>
      </c>
      <c r="J125" s="318"/>
      <c r="K125" s="327"/>
      <c r="L125" s="318"/>
      <c r="M125" s="318"/>
      <c r="N125" s="182" t="s">
        <v>793</v>
      </c>
      <c r="O125" s="182"/>
      <c r="P125" s="181"/>
    </row>
    <row r="126" spans="1:16" ht="56.25">
      <c r="A126" s="180"/>
      <c r="B126" s="181"/>
      <c r="C126" s="203"/>
      <c r="D126" s="5" t="s">
        <v>916</v>
      </c>
      <c r="E126" s="315">
        <v>23345.09</v>
      </c>
      <c r="F126" s="316"/>
      <c r="G126" s="316"/>
      <c r="H126" s="315"/>
      <c r="I126" s="317">
        <v>23345.09</v>
      </c>
      <c r="J126" s="318"/>
      <c r="K126" s="327"/>
      <c r="L126" s="318"/>
      <c r="M126" s="318"/>
      <c r="N126" s="182" t="s">
        <v>793</v>
      </c>
      <c r="O126" s="182"/>
      <c r="P126" s="181"/>
    </row>
    <row r="127" spans="1:16" ht="42">
      <c r="A127" s="122" t="s">
        <v>99</v>
      </c>
      <c r="B127" s="121"/>
      <c r="C127" s="121"/>
      <c r="D127" s="196"/>
      <c r="E127" s="322">
        <f>E7+E8+E9+E10+E11+E12+E13+E14+E15+E16+E17+E18+E19+E20+E21+E22+E23+E24+E25+E26+E27+E28+E29+E30+E31+E32+E33+E34+E35+E36+E37+E38+E39+E40+E41+E42+E43+E44+E45+E46+E47+E48+E49+E50+E51+E52+E53+E54+E55+E56+E57+E58+E59+E60+E61+E62+E63+E64+E65+E66+E67+E68+E69+E70+E71+E72+E73+E74+E75+E76+E77+E78+E79+E80+E81+E82+E83+E84+E85+E86+E87+E88+E89+E90+E91+E92+E93+E94+E95+E96+E97+E98+E99+E100+E101+E102+E103+E104+E105+E106+E107+E108+E109+E110+E111+E112+E113+E114+E115+E116+E117+E118+E119+E120+E121+E122+E123+E124+E125+E126</f>
        <v>1531369.47</v>
      </c>
      <c r="F127" s="322">
        <f>SUM(F25:F105)</f>
        <v>0</v>
      </c>
      <c r="G127" s="322">
        <f>SUM(G25:G105)</f>
        <v>0</v>
      </c>
      <c r="H127" s="322">
        <f>H21+H26+H36+H37+H38+H39+H40+H41+H42+H43+H44+H45+H46+H47+H48+H49+H50+H51+H52+H53+H54+H55+H56+H57+H58+H59+H60+H61+H62+H63+H64+H65+H66+H67+H68+H69+H70+H71+H72+H73+H74+H75+H76+H77+H78+H79+H80+H81+H82+H83+H84+H85+H86+H87+H88+H89+H90+H91+H92+H93+H94+H95+H96+H97+H98+H99+H100+H101+H102+H103+H104+H105+H106+H107+H108+H109+H110+H111+H112+H113+H114+H115+H116+H117+H120+H121+H122+H123</f>
        <v>597670.3899999999</v>
      </c>
      <c r="I127" s="322">
        <f>I7+I8+I10+I9+I11+I12+I13+I14+I15+I16+I17+I18+I19+I20+I21+I22+I23+I24+I25+I26+I27+I28+I29+I30+I31+I32+I33+I34+I35+I58+I59+I60+I61+I62+I63+I64+I65+I66+I67+I68+I69+I70+I71+I72+I73+I74+I75+I76+I77+I78+I79+I80+I118+I119+I124++I125+I126</f>
        <v>933699.08</v>
      </c>
      <c r="J127" s="323"/>
      <c r="K127" s="324"/>
      <c r="L127" s="323"/>
      <c r="M127" s="323"/>
      <c r="N127" s="121"/>
      <c r="O127" s="121"/>
      <c r="P127" s="181"/>
    </row>
    <row r="128" spans="1:16" ht="42">
      <c r="A128" s="122" t="s">
        <v>287</v>
      </c>
      <c r="B128" s="121"/>
      <c r="C128" s="121"/>
      <c r="D128" s="121"/>
      <c r="E128" s="325"/>
      <c r="F128" s="326"/>
      <c r="G128" s="326"/>
      <c r="H128" s="326"/>
      <c r="I128" s="325"/>
      <c r="J128" s="326"/>
      <c r="K128" s="326"/>
      <c r="L128" s="326"/>
      <c r="M128" s="326"/>
      <c r="N128" s="121"/>
      <c r="O128" s="121"/>
      <c r="P128" s="121"/>
    </row>
    <row r="129" spans="1:16" ht="21">
      <c r="A129" s="192"/>
      <c r="B129" s="193"/>
      <c r="C129" s="193"/>
      <c r="D129" s="195" t="s">
        <v>794</v>
      </c>
      <c r="E129" s="194"/>
      <c r="F129" s="154"/>
      <c r="G129" s="154"/>
      <c r="H129" s="154"/>
      <c r="I129" s="154"/>
      <c r="J129" s="195" t="s">
        <v>707</v>
      </c>
      <c r="K129" s="195"/>
      <c r="L129" s="195"/>
      <c r="M129" s="195"/>
      <c r="N129" s="154"/>
      <c r="O129" s="154"/>
      <c r="P129" s="193"/>
    </row>
    <row r="130" spans="1:16" ht="21">
      <c r="A130" s="192"/>
      <c r="B130" s="193"/>
      <c r="C130" s="193"/>
      <c r="D130" s="195" t="s">
        <v>708</v>
      </c>
      <c r="E130" s="194"/>
      <c r="F130" s="154"/>
      <c r="G130" s="154"/>
      <c r="H130" s="154"/>
      <c r="I130" s="154"/>
      <c r="J130" s="195" t="s">
        <v>852</v>
      </c>
      <c r="K130" s="195"/>
      <c r="L130" s="195"/>
      <c r="M130" s="195"/>
      <c r="N130" s="154"/>
      <c r="O130" s="154"/>
      <c r="P130" s="193"/>
    </row>
    <row r="131" spans="1:16" ht="21">
      <c r="A131" s="192"/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3"/>
    </row>
  </sheetData>
  <mergeCells count="15">
    <mergeCell ref="P4:P5"/>
    <mergeCell ref="A2:P2"/>
    <mergeCell ref="A3:P3"/>
    <mergeCell ref="A4:A5"/>
    <mergeCell ref="D4:D5"/>
    <mergeCell ref="E4:E5"/>
    <mergeCell ref="F4:F5"/>
    <mergeCell ref="G4:G5"/>
    <mergeCell ref="H4:H5"/>
    <mergeCell ref="J4:J5"/>
    <mergeCell ref="N4:N5"/>
    <mergeCell ref="K4:K5"/>
    <mergeCell ref="L4:L5"/>
    <mergeCell ref="M4:M5"/>
    <mergeCell ref="O4:O5"/>
  </mergeCells>
  <pageMargins left="0.25" right="0.25" top="0.75" bottom="0.75" header="0.3" footer="0.3"/>
  <pageSetup paperSize="9" scale="40" orientation="portrait" r:id="rId1"/>
  <colBreaks count="1" manualBreakCount="1">
    <brk id="16" max="1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J4" sqref="J4"/>
    </sheetView>
  </sheetViews>
  <sheetFormatPr defaultRowHeight="15"/>
  <cols>
    <col min="2" max="2" width="14.42578125" customWidth="1"/>
    <col min="3" max="3" width="12.140625" customWidth="1"/>
    <col min="4" max="4" width="14.28515625" customWidth="1"/>
    <col min="5" max="5" width="13.42578125" customWidth="1"/>
    <col min="8" max="8" width="12.7109375" customWidth="1"/>
    <col min="9" max="9" width="17.7109375" customWidth="1"/>
    <col min="10" max="10" width="14.85546875" customWidth="1"/>
    <col min="11" max="11" width="11.28515625" customWidth="1"/>
  </cols>
  <sheetData>
    <row r="1" spans="1:11" ht="58.15" customHeight="1">
      <c r="A1" s="307" t="s">
        <v>798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1" ht="205.15" customHeight="1">
      <c r="A2" s="161" t="s">
        <v>4</v>
      </c>
      <c r="B2" s="161" t="s">
        <v>713</v>
      </c>
      <c r="C2" s="161" t="s">
        <v>714</v>
      </c>
      <c r="D2" s="161" t="s">
        <v>715</v>
      </c>
      <c r="E2" s="161" t="s">
        <v>716</v>
      </c>
      <c r="F2" s="161" t="s">
        <v>717</v>
      </c>
      <c r="G2" s="161" t="s">
        <v>718</v>
      </c>
      <c r="H2" s="161" t="s">
        <v>719</v>
      </c>
      <c r="I2" s="161" t="s">
        <v>720</v>
      </c>
      <c r="J2" s="161" t="s">
        <v>721</v>
      </c>
      <c r="K2" s="161" t="s">
        <v>722</v>
      </c>
    </row>
    <row r="3" spans="1:11">
      <c r="A3" s="308" t="s">
        <v>858</v>
      </c>
      <c r="B3" s="309"/>
      <c r="C3" s="309"/>
      <c r="D3" s="309"/>
      <c r="E3" s="309"/>
      <c r="F3" s="309"/>
      <c r="G3" s="309"/>
      <c r="H3" s="309"/>
      <c r="I3" s="309"/>
      <c r="J3" s="309"/>
      <c r="K3" s="310"/>
    </row>
    <row r="4" spans="1:11" ht="111" customHeight="1">
      <c r="A4" s="162">
        <v>1</v>
      </c>
      <c r="B4" s="163" t="s">
        <v>795</v>
      </c>
      <c r="C4" s="164" t="s">
        <v>723</v>
      </c>
      <c r="D4" s="165" t="s">
        <v>796</v>
      </c>
      <c r="E4" s="166" t="s">
        <v>797</v>
      </c>
      <c r="F4" s="167"/>
      <c r="G4" s="164"/>
      <c r="H4" s="164"/>
      <c r="I4" s="168">
        <v>280468.64</v>
      </c>
      <c r="J4" s="168">
        <v>59511.44</v>
      </c>
      <c r="K4" s="169">
        <v>2</v>
      </c>
    </row>
    <row r="5" spans="1:11" ht="15.75">
      <c r="A5" s="311" t="s">
        <v>724</v>
      </c>
      <c r="B5" s="312"/>
      <c r="C5" s="312"/>
      <c r="D5" s="312"/>
      <c r="E5" s="312"/>
      <c r="F5" s="312"/>
      <c r="G5" s="312"/>
      <c r="H5" s="312"/>
      <c r="I5" s="312"/>
      <c r="J5" s="312"/>
      <c r="K5" s="313"/>
    </row>
    <row r="6" spans="1:11" ht="15.75">
      <c r="A6" s="170"/>
      <c r="B6" s="171"/>
      <c r="C6" s="172"/>
      <c r="D6" s="172"/>
      <c r="E6" s="173"/>
      <c r="F6" s="170"/>
      <c r="G6" s="174"/>
      <c r="H6" s="170"/>
      <c r="I6" s="170"/>
      <c r="J6" s="170"/>
      <c r="K6" s="170"/>
    </row>
    <row r="7" spans="1:11" ht="15.75">
      <c r="A7" s="314" t="s">
        <v>725</v>
      </c>
      <c r="B7" s="312"/>
      <c r="C7" s="312"/>
      <c r="D7" s="312"/>
      <c r="E7" s="312"/>
      <c r="F7" s="312"/>
      <c r="G7" s="312"/>
      <c r="H7" s="312"/>
      <c r="I7" s="312"/>
      <c r="J7" s="312"/>
      <c r="K7" s="313"/>
    </row>
    <row r="8" spans="1:11" ht="15.75">
      <c r="A8" s="172"/>
      <c r="B8" s="172"/>
      <c r="C8" s="172"/>
      <c r="D8" s="172"/>
      <c r="E8" s="175"/>
      <c r="F8" s="172"/>
      <c r="G8" s="172"/>
      <c r="H8" s="172"/>
      <c r="I8" s="172"/>
      <c r="J8" s="172"/>
      <c r="K8" s="172"/>
    </row>
    <row r="10" spans="1:11">
      <c r="B10" s="155" t="s">
        <v>794</v>
      </c>
      <c r="C10" s="206"/>
      <c r="D10" s="151"/>
      <c r="E10" s="151"/>
      <c r="F10" s="151"/>
      <c r="G10" s="155" t="s">
        <v>707</v>
      </c>
      <c r="H10" s="151"/>
      <c r="I10" s="117"/>
    </row>
    <row r="11" spans="1:11">
      <c r="B11" s="155" t="s">
        <v>708</v>
      </c>
      <c r="C11" s="206"/>
      <c r="D11" s="151"/>
      <c r="E11" s="151"/>
      <c r="F11" s="151"/>
      <c r="G11" s="155" t="s">
        <v>852</v>
      </c>
      <c r="H11" s="151"/>
      <c r="I11" s="117"/>
    </row>
    <row r="12" spans="1:11">
      <c r="B12" s="193"/>
      <c r="C12" s="193"/>
      <c r="D12" s="193"/>
      <c r="E12" s="193"/>
      <c r="F12" s="193"/>
      <c r="G12" s="193"/>
      <c r="H12" s="193"/>
    </row>
  </sheetData>
  <mergeCells count="4">
    <mergeCell ref="A1:K1"/>
    <mergeCell ref="A3:K3"/>
    <mergeCell ref="A5:K5"/>
    <mergeCell ref="A7:K7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topLeftCell="A25" zoomScale="55" zoomScaleNormal="55" workbookViewId="0">
      <selection activeCell="D37" sqref="D37"/>
    </sheetView>
  </sheetViews>
  <sheetFormatPr defaultRowHeight="15"/>
  <cols>
    <col min="1" max="1" width="10.28515625" customWidth="1"/>
    <col min="2" max="2" width="28.140625" customWidth="1"/>
    <col min="3" max="3" width="27.42578125" customWidth="1"/>
    <col min="4" max="4" width="57.7109375" customWidth="1"/>
    <col min="5" max="5" width="25.28515625" customWidth="1"/>
    <col min="6" max="6" width="26" customWidth="1"/>
    <col min="7" max="7" width="28.85546875" customWidth="1"/>
    <col min="8" max="8" width="41" customWidth="1"/>
    <col min="9" max="9" width="22.42578125" customWidth="1"/>
    <col min="10" max="10" width="29.42578125" customWidth="1"/>
    <col min="11" max="11" width="18.85546875" customWidth="1"/>
    <col min="12" max="12" width="14.85546875" customWidth="1"/>
    <col min="13" max="13" width="18.28515625" customWidth="1"/>
    <col min="14" max="14" width="18.42578125" customWidth="1"/>
  </cols>
  <sheetData>
    <row r="1" spans="1:15" ht="23.25">
      <c r="A1" s="1"/>
      <c r="B1" s="1"/>
      <c r="C1" s="1"/>
      <c r="D1" s="1"/>
      <c r="E1" s="1"/>
      <c r="F1" s="1"/>
      <c r="G1" s="1"/>
      <c r="H1" s="1"/>
      <c r="I1" s="1"/>
      <c r="J1" s="1"/>
      <c r="K1" s="258" t="s">
        <v>38</v>
      </c>
      <c r="L1" s="259"/>
      <c r="M1" s="259"/>
      <c r="N1" s="259"/>
      <c r="O1" s="259"/>
    </row>
    <row r="2" spans="1:15" ht="23.25">
      <c r="A2" s="255" t="s">
        <v>0</v>
      </c>
      <c r="B2" s="255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110"/>
      <c r="N2" s="110"/>
    </row>
    <row r="3" spans="1:15" ht="23.25">
      <c r="A3" s="255" t="s">
        <v>658</v>
      </c>
      <c r="B3" s="255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110"/>
      <c r="N3" s="110"/>
    </row>
    <row r="4" spans="1:15" ht="23.25">
      <c r="A4" s="260" t="s">
        <v>41</v>
      </c>
      <c r="B4" s="260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</row>
    <row r="5" spans="1:15" ht="409.5">
      <c r="A5" s="6" t="s">
        <v>4</v>
      </c>
      <c r="B5" s="6" t="s">
        <v>348</v>
      </c>
      <c r="C5" s="6" t="s">
        <v>101</v>
      </c>
      <c r="D5" s="6" t="s">
        <v>7</v>
      </c>
      <c r="E5" s="6" t="s">
        <v>12</v>
      </c>
      <c r="F5" s="6" t="s">
        <v>11</v>
      </c>
      <c r="G5" s="6" t="s">
        <v>10</v>
      </c>
      <c r="H5" s="6" t="s">
        <v>21</v>
      </c>
      <c r="I5" s="4" t="s">
        <v>29</v>
      </c>
      <c r="J5" s="6" t="s">
        <v>22</v>
      </c>
      <c r="K5" s="6" t="s">
        <v>20</v>
      </c>
      <c r="L5" s="6" t="s">
        <v>8</v>
      </c>
      <c r="M5" s="6" t="s">
        <v>35</v>
      </c>
      <c r="N5" s="6" t="s">
        <v>36</v>
      </c>
    </row>
    <row r="6" spans="1:15" ht="69.75">
      <c r="A6" s="72">
        <v>1</v>
      </c>
      <c r="B6" s="113" t="s">
        <v>422</v>
      </c>
      <c r="C6" s="73">
        <v>10105021</v>
      </c>
      <c r="D6" s="74" t="s">
        <v>50</v>
      </c>
      <c r="E6" s="75">
        <v>20523.09</v>
      </c>
      <c r="F6" s="75">
        <v>0</v>
      </c>
      <c r="G6" s="75">
        <v>20523.09</v>
      </c>
      <c r="H6" s="74" t="s">
        <v>49</v>
      </c>
      <c r="I6" s="72"/>
      <c r="J6" s="113"/>
      <c r="K6" s="113"/>
      <c r="L6" s="113" t="s">
        <v>48</v>
      </c>
      <c r="M6" s="113" t="s">
        <v>51</v>
      </c>
      <c r="N6" s="72"/>
      <c r="O6" s="47"/>
    </row>
    <row r="7" spans="1:15" ht="69.75">
      <c r="A7" s="76">
        <v>2</v>
      </c>
      <c r="B7" s="113" t="s">
        <v>423</v>
      </c>
      <c r="C7" s="73">
        <v>10105022</v>
      </c>
      <c r="D7" s="71" t="s">
        <v>52</v>
      </c>
      <c r="E7" s="75">
        <v>7542.1</v>
      </c>
      <c r="F7" s="75">
        <v>0</v>
      </c>
      <c r="G7" s="75">
        <v>7542.1</v>
      </c>
      <c r="H7" s="71" t="s">
        <v>49</v>
      </c>
      <c r="I7" s="71"/>
      <c r="J7" s="71"/>
      <c r="K7" s="71"/>
      <c r="L7" s="71" t="s">
        <v>48</v>
      </c>
      <c r="M7" s="71" t="s">
        <v>51</v>
      </c>
      <c r="N7" s="76"/>
      <c r="O7" s="47"/>
    </row>
    <row r="8" spans="1:15" ht="139.5">
      <c r="A8" s="77">
        <v>3</v>
      </c>
      <c r="B8" s="113" t="s">
        <v>424</v>
      </c>
      <c r="C8" s="78" t="s">
        <v>132</v>
      </c>
      <c r="D8" s="79" t="s">
        <v>156</v>
      </c>
      <c r="E8" s="80">
        <v>588300</v>
      </c>
      <c r="F8" s="75">
        <v>19610</v>
      </c>
      <c r="G8" s="81">
        <v>568690</v>
      </c>
      <c r="H8" s="74" t="s">
        <v>129</v>
      </c>
      <c r="I8" s="82"/>
      <c r="J8" s="79" t="s">
        <v>188</v>
      </c>
      <c r="K8" s="82"/>
      <c r="L8" s="79" t="s">
        <v>48</v>
      </c>
      <c r="M8" s="82"/>
      <c r="N8" s="82"/>
      <c r="O8" s="47"/>
    </row>
    <row r="9" spans="1:15" ht="69.75">
      <c r="A9" s="76">
        <v>4</v>
      </c>
      <c r="B9" s="113" t="s">
        <v>429</v>
      </c>
      <c r="C9" s="78" t="s">
        <v>133</v>
      </c>
      <c r="D9" s="71" t="s">
        <v>130</v>
      </c>
      <c r="E9" s="75">
        <v>871400</v>
      </c>
      <c r="F9" s="75">
        <v>304989.74</v>
      </c>
      <c r="G9" s="83">
        <v>566410.26</v>
      </c>
      <c r="H9" s="74" t="s">
        <v>129</v>
      </c>
      <c r="I9" s="113"/>
      <c r="J9" s="113"/>
      <c r="K9" s="113"/>
      <c r="L9" s="71" t="s">
        <v>48</v>
      </c>
      <c r="M9" s="113"/>
      <c r="N9" s="113"/>
      <c r="O9" s="47"/>
    </row>
    <row r="10" spans="1:15" ht="69.75">
      <c r="A10" s="72">
        <v>5</v>
      </c>
      <c r="B10" s="113" t="s">
        <v>430</v>
      </c>
      <c r="C10" s="78" t="s">
        <v>134</v>
      </c>
      <c r="D10" s="71" t="s">
        <v>131</v>
      </c>
      <c r="E10" s="75">
        <v>99000</v>
      </c>
      <c r="F10" s="75">
        <v>0</v>
      </c>
      <c r="G10" s="83">
        <v>99000</v>
      </c>
      <c r="H10" s="74" t="s">
        <v>129</v>
      </c>
      <c r="I10" s="113"/>
      <c r="J10" s="113"/>
      <c r="K10" s="113"/>
      <c r="L10" s="71" t="s">
        <v>48</v>
      </c>
      <c r="M10" s="113"/>
      <c r="N10" s="113"/>
      <c r="O10" s="47"/>
    </row>
    <row r="11" spans="1:15" ht="93">
      <c r="A11" s="76">
        <v>6</v>
      </c>
      <c r="B11" s="113" t="s">
        <v>425</v>
      </c>
      <c r="C11" s="78" t="s">
        <v>265</v>
      </c>
      <c r="D11" s="113" t="s">
        <v>260</v>
      </c>
      <c r="E11" s="75">
        <v>4520</v>
      </c>
      <c r="F11" s="75">
        <v>0</v>
      </c>
      <c r="G11" s="75">
        <v>4520</v>
      </c>
      <c r="H11" s="74" t="s">
        <v>261</v>
      </c>
      <c r="I11" s="71"/>
      <c r="J11" s="71"/>
      <c r="K11" s="71"/>
      <c r="L11" s="71" t="s">
        <v>48</v>
      </c>
      <c r="M11" s="71"/>
      <c r="N11" s="113"/>
      <c r="O11" s="47"/>
    </row>
    <row r="12" spans="1:15" ht="93">
      <c r="A12" s="77">
        <v>7</v>
      </c>
      <c r="B12" s="113" t="s">
        <v>426</v>
      </c>
      <c r="C12" s="78" t="s">
        <v>266</v>
      </c>
      <c r="D12" s="71" t="s">
        <v>267</v>
      </c>
      <c r="E12" s="75">
        <v>1100000</v>
      </c>
      <c r="F12" s="75">
        <v>495000.11</v>
      </c>
      <c r="G12" s="84">
        <v>604999.89</v>
      </c>
      <c r="H12" s="74" t="s">
        <v>268</v>
      </c>
      <c r="I12" s="71"/>
      <c r="J12" s="71"/>
      <c r="K12" s="71"/>
      <c r="L12" s="71" t="s">
        <v>48</v>
      </c>
      <c r="M12" s="71"/>
      <c r="N12" s="113"/>
      <c r="O12" s="47"/>
    </row>
    <row r="13" spans="1:15" ht="93">
      <c r="A13" s="76">
        <v>8</v>
      </c>
      <c r="B13" s="113" t="s">
        <v>427</v>
      </c>
      <c r="C13" s="78" t="s">
        <v>269</v>
      </c>
      <c r="D13" s="71" t="s">
        <v>272</v>
      </c>
      <c r="E13" s="75">
        <v>29200</v>
      </c>
      <c r="F13" s="75">
        <v>29200</v>
      </c>
      <c r="G13" s="84"/>
      <c r="H13" s="74" t="s">
        <v>268</v>
      </c>
      <c r="I13" s="71"/>
      <c r="J13" s="71"/>
      <c r="K13" s="71"/>
      <c r="L13" s="71" t="s">
        <v>48</v>
      </c>
      <c r="M13" s="71"/>
      <c r="N13" s="113"/>
      <c r="O13" s="47"/>
    </row>
    <row r="14" spans="1:15" ht="93">
      <c r="A14" s="72">
        <v>9</v>
      </c>
      <c r="B14" s="113" t="s">
        <v>428</v>
      </c>
      <c r="C14" s="78" t="s">
        <v>270</v>
      </c>
      <c r="D14" s="71" t="s">
        <v>271</v>
      </c>
      <c r="E14" s="85">
        <v>30000</v>
      </c>
      <c r="F14" s="85">
        <v>30000</v>
      </c>
      <c r="G14" s="84"/>
      <c r="H14" s="74" t="s">
        <v>268</v>
      </c>
      <c r="I14" s="71"/>
      <c r="J14" s="71"/>
      <c r="K14" s="71"/>
      <c r="L14" s="71" t="s">
        <v>48</v>
      </c>
      <c r="M14" s="71"/>
      <c r="N14" s="113"/>
      <c r="O14" s="47"/>
    </row>
    <row r="15" spans="1:15" ht="93">
      <c r="A15" s="76">
        <v>10</v>
      </c>
      <c r="B15" s="113" t="s">
        <v>486</v>
      </c>
      <c r="C15" s="78" t="s">
        <v>489</v>
      </c>
      <c r="D15" s="69" t="s">
        <v>492</v>
      </c>
      <c r="E15" s="84">
        <v>38880</v>
      </c>
      <c r="F15" s="84">
        <v>0</v>
      </c>
      <c r="G15" s="70">
        <v>38880</v>
      </c>
      <c r="H15" s="74" t="s">
        <v>495</v>
      </c>
      <c r="I15" s="71"/>
      <c r="J15" s="71"/>
      <c r="K15" s="71"/>
      <c r="L15" s="71" t="s">
        <v>48</v>
      </c>
      <c r="M15" s="71"/>
      <c r="N15" s="113"/>
      <c r="O15" s="47"/>
    </row>
    <row r="16" spans="1:15" ht="93">
      <c r="A16" s="77">
        <v>11</v>
      </c>
      <c r="B16" s="113" t="s">
        <v>487</v>
      </c>
      <c r="C16" s="78" t="s">
        <v>490</v>
      </c>
      <c r="D16" s="69" t="s">
        <v>493</v>
      </c>
      <c r="E16" s="86">
        <v>15712.5</v>
      </c>
      <c r="F16" s="84">
        <v>0</v>
      </c>
      <c r="G16" s="70">
        <v>15712.5</v>
      </c>
      <c r="H16" s="74" t="s">
        <v>495</v>
      </c>
      <c r="I16" s="71"/>
      <c r="J16" s="71"/>
      <c r="K16" s="71"/>
      <c r="L16" s="71" t="s">
        <v>48</v>
      </c>
      <c r="M16" s="71"/>
      <c r="N16" s="113"/>
      <c r="O16" s="47"/>
    </row>
    <row r="17" spans="1:15" ht="93">
      <c r="A17" s="76">
        <v>12</v>
      </c>
      <c r="B17" s="113" t="s">
        <v>488</v>
      </c>
      <c r="C17" s="78" t="s">
        <v>491</v>
      </c>
      <c r="D17" s="69" t="s">
        <v>494</v>
      </c>
      <c r="E17" s="86">
        <v>16400</v>
      </c>
      <c r="F17" s="84">
        <v>0</v>
      </c>
      <c r="G17" s="70">
        <v>16400</v>
      </c>
      <c r="H17" s="74" t="s">
        <v>495</v>
      </c>
      <c r="I17" s="71"/>
      <c r="J17" s="71"/>
      <c r="K17" s="71"/>
      <c r="L17" s="71" t="s">
        <v>48</v>
      </c>
      <c r="M17" s="71"/>
      <c r="N17" s="113"/>
      <c r="O17" s="47"/>
    </row>
    <row r="18" spans="1:15" ht="81.75">
      <c r="A18" s="72">
        <v>13</v>
      </c>
      <c r="B18" s="82" t="s">
        <v>523</v>
      </c>
      <c r="C18" s="78"/>
      <c r="D18" s="92" t="s">
        <v>524</v>
      </c>
      <c r="E18" s="87">
        <v>42112</v>
      </c>
      <c r="F18" s="87"/>
      <c r="G18" s="88"/>
      <c r="H18" s="74"/>
      <c r="I18" s="79"/>
      <c r="J18" s="68"/>
      <c r="K18" s="79"/>
      <c r="L18" s="68" t="s">
        <v>48</v>
      </c>
      <c r="M18" s="79"/>
      <c r="N18" s="82"/>
      <c r="O18" s="89"/>
    </row>
    <row r="19" spans="1:15" ht="122.25" customHeight="1">
      <c r="A19" s="76">
        <v>14</v>
      </c>
      <c r="B19" s="82" t="s">
        <v>574</v>
      </c>
      <c r="C19" s="78"/>
      <c r="D19" s="93" t="s">
        <v>582</v>
      </c>
      <c r="E19" s="87">
        <v>660000</v>
      </c>
      <c r="F19" s="87">
        <v>0</v>
      </c>
      <c r="G19" s="87">
        <v>660000</v>
      </c>
      <c r="H19" s="74"/>
      <c r="I19" s="79"/>
      <c r="J19" s="79"/>
      <c r="K19" s="79"/>
      <c r="L19" s="79"/>
      <c r="M19" s="79"/>
      <c r="N19" s="82"/>
      <c r="O19" s="89"/>
    </row>
    <row r="20" spans="1:15" ht="122.25" customHeight="1">
      <c r="A20" s="77">
        <v>15</v>
      </c>
      <c r="B20" s="82" t="s">
        <v>575</v>
      </c>
      <c r="C20" s="78"/>
      <c r="D20" s="93" t="s">
        <v>583</v>
      </c>
      <c r="E20" s="87">
        <v>660000</v>
      </c>
      <c r="F20" s="87">
        <v>0</v>
      </c>
      <c r="G20" s="87">
        <v>660000</v>
      </c>
      <c r="H20" s="74"/>
      <c r="I20" s="79"/>
      <c r="J20" s="79"/>
      <c r="K20" s="79"/>
      <c r="L20" s="79"/>
      <c r="M20" s="79"/>
      <c r="N20" s="82"/>
      <c r="O20" s="89"/>
    </row>
    <row r="21" spans="1:15" ht="122.25" customHeight="1">
      <c r="A21" s="76">
        <v>16</v>
      </c>
      <c r="B21" s="82" t="s">
        <v>576</v>
      </c>
      <c r="C21" s="78"/>
      <c r="D21" s="94" t="s">
        <v>584</v>
      </c>
      <c r="E21" s="87">
        <v>748000</v>
      </c>
      <c r="F21" s="87">
        <v>0</v>
      </c>
      <c r="G21" s="87">
        <v>748000</v>
      </c>
      <c r="H21" s="74"/>
      <c r="I21" s="79"/>
      <c r="J21" s="79"/>
      <c r="K21" s="79"/>
      <c r="L21" s="79"/>
      <c r="M21" s="79"/>
      <c r="N21" s="82"/>
      <c r="O21" s="89"/>
    </row>
    <row r="22" spans="1:15" ht="122.25" customHeight="1">
      <c r="A22" s="72">
        <v>17</v>
      </c>
      <c r="B22" s="82" t="s">
        <v>577</v>
      </c>
      <c r="C22" s="78"/>
      <c r="D22" s="94" t="s">
        <v>585</v>
      </c>
      <c r="E22" s="87">
        <v>748000</v>
      </c>
      <c r="F22" s="87">
        <v>0</v>
      </c>
      <c r="G22" s="87">
        <v>748000</v>
      </c>
      <c r="H22" s="74"/>
      <c r="I22" s="79"/>
      <c r="J22" s="79"/>
      <c r="K22" s="79"/>
      <c r="L22" s="79"/>
      <c r="M22" s="79"/>
      <c r="N22" s="82"/>
      <c r="O22" s="89"/>
    </row>
    <row r="23" spans="1:15" ht="122.25" customHeight="1">
      <c r="A23" s="76">
        <v>18</v>
      </c>
      <c r="B23" s="82" t="s">
        <v>578</v>
      </c>
      <c r="C23" s="78"/>
      <c r="D23" s="94" t="s">
        <v>586</v>
      </c>
      <c r="E23" s="87">
        <v>660000</v>
      </c>
      <c r="F23" s="87">
        <v>0</v>
      </c>
      <c r="G23" s="87">
        <v>660000</v>
      </c>
      <c r="H23" s="74"/>
      <c r="I23" s="79"/>
      <c r="J23" s="79"/>
      <c r="K23" s="79"/>
      <c r="L23" s="79"/>
      <c r="M23" s="79"/>
      <c r="N23" s="82"/>
      <c r="O23" s="89"/>
    </row>
    <row r="24" spans="1:15" ht="122.25" customHeight="1">
      <c r="A24" s="77">
        <v>19</v>
      </c>
      <c r="B24" s="82" t="s">
        <v>579</v>
      </c>
      <c r="C24" s="78"/>
      <c r="D24" s="94" t="s">
        <v>587</v>
      </c>
      <c r="E24" s="87">
        <v>748000</v>
      </c>
      <c r="F24" s="87">
        <v>0</v>
      </c>
      <c r="G24" s="87">
        <v>748000</v>
      </c>
      <c r="H24" s="74"/>
      <c r="I24" s="79"/>
      <c r="J24" s="79"/>
      <c r="K24" s="79"/>
      <c r="L24" s="79"/>
      <c r="M24" s="79"/>
      <c r="N24" s="82"/>
      <c r="O24" s="89"/>
    </row>
    <row r="25" spans="1:15" ht="122.25" customHeight="1">
      <c r="A25" s="76">
        <v>20</v>
      </c>
      <c r="B25" s="82" t="s">
        <v>580</v>
      </c>
      <c r="C25" s="78"/>
      <c r="D25" s="94" t="s">
        <v>588</v>
      </c>
      <c r="E25" s="87">
        <v>679000</v>
      </c>
      <c r="F25" s="87">
        <v>0</v>
      </c>
      <c r="G25" s="87">
        <v>679000</v>
      </c>
      <c r="H25" s="74"/>
      <c r="I25" s="79"/>
      <c r="J25" s="79"/>
      <c r="K25" s="79"/>
      <c r="L25" s="79"/>
      <c r="M25" s="79"/>
      <c r="N25" s="82"/>
      <c r="O25" s="89"/>
    </row>
    <row r="26" spans="1:15" ht="122.25" customHeight="1">
      <c r="A26" s="72">
        <v>21</v>
      </c>
      <c r="B26" s="82" t="s">
        <v>581</v>
      </c>
      <c r="C26" s="78"/>
      <c r="D26" s="94" t="s">
        <v>589</v>
      </c>
      <c r="E26" s="87">
        <v>748000</v>
      </c>
      <c r="F26" s="87">
        <v>0</v>
      </c>
      <c r="G26" s="87">
        <v>748000</v>
      </c>
      <c r="H26" s="74"/>
      <c r="I26" s="79"/>
      <c r="J26" s="79"/>
      <c r="K26" s="79"/>
      <c r="L26" s="79"/>
      <c r="M26" s="79"/>
      <c r="N26" s="82"/>
      <c r="O26" s="89"/>
    </row>
    <row r="27" spans="1:15" ht="122.25" customHeight="1">
      <c r="A27" s="76">
        <v>22</v>
      </c>
      <c r="B27" s="82" t="s">
        <v>590</v>
      </c>
      <c r="C27" s="78"/>
      <c r="D27" s="94" t="s">
        <v>591</v>
      </c>
      <c r="E27" s="87">
        <v>679000</v>
      </c>
      <c r="F27" s="87">
        <v>0</v>
      </c>
      <c r="G27" s="87">
        <v>679000</v>
      </c>
      <c r="H27" s="74"/>
      <c r="I27" s="79"/>
      <c r="J27" s="79"/>
      <c r="K27" s="79"/>
      <c r="L27" s="79"/>
      <c r="M27" s="79"/>
      <c r="N27" s="82"/>
      <c r="O27" s="89"/>
    </row>
    <row r="28" spans="1:15" ht="55.5" customHeight="1">
      <c r="A28" s="76">
        <v>23</v>
      </c>
      <c r="B28" s="82" t="s">
        <v>648</v>
      </c>
      <c r="C28" s="78"/>
      <c r="D28" s="93" t="s">
        <v>649</v>
      </c>
      <c r="E28" s="87">
        <v>13285267.32</v>
      </c>
      <c r="F28" s="87">
        <v>13285267.32</v>
      </c>
      <c r="G28" s="87"/>
      <c r="H28" s="74"/>
      <c r="I28" s="79"/>
      <c r="J28" s="79"/>
      <c r="K28" s="79"/>
      <c r="L28" s="79"/>
      <c r="M28" s="79"/>
      <c r="N28" s="82"/>
      <c r="O28" s="89"/>
    </row>
    <row r="29" spans="1:15" ht="43.5" customHeight="1">
      <c r="A29" s="76">
        <v>24</v>
      </c>
      <c r="B29" s="82" t="s">
        <v>650</v>
      </c>
      <c r="C29" s="78"/>
      <c r="D29" s="93" t="s">
        <v>651</v>
      </c>
      <c r="E29" s="87">
        <v>854732.68</v>
      </c>
      <c r="F29" s="87">
        <v>854732.68</v>
      </c>
      <c r="G29" s="87"/>
      <c r="H29" s="74"/>
      <c r="I29" s="79"/>
      <c r="J29" s="79"/>
      <c r="K29" s="79"/>
      <c r="L29" s="79"/>
      <c r="M29" s="79"/>
      <c r="N29" s="82"/>
      <c r="O29" s="89"/>
    </row>
    <row r="30" spans="1:15" ht="45.75" customHeight="1">
      <c r="A30" s="76">
        <v>25</v>
      </c>
      <c r="B30" s="82" t="s">
        <v>652</v>
      </c>
      <c r="C30" s="78"/>
      <c r="D30" s="94" t="s">
        <v>653</v>
      </c>
      <c r="E30" s="87">
        <v>1281780</v>
      </c>
      <c r="F30" s="87">
        <v>1281780</v>
      </c>
      <c r="G30" s="87"/>
      <c r="H30" s="74"/>
      <c r="I30" s="79"/>
      <c r="J30" s="79"/>
      <c r="K30" s="79"/>
      <c r="L30" s="79"/>
      <c r="M30" s="79"/>
      <c r="N30" s="82"/>
      <c r="O30" s="89"/>
    </row>
    <row r="31" spans="1:15" ht="90" customHeight="1">
      <c r="A31" s="76"/>
      <c r="B31" s="82" t="s">
        <v>655</v>
      </c>
      <c r="C31" s="78"/>
      <c r="D31" s="94" t="s">
        <v>656</v>
      </c>
      <c r="E31" s="87">
        <v>310000</v>
      </c>
      <c r="F31" s="87">
        <v>0</v>
      </c>
      <c r="G31" s="87">
        <v>310000</v>
      </c>
      <c r="H31" s="74"/>
      <c r="I31" s="114" t="s">
        <v>657</v>
      </c>
      <c r="J31" s="79"/>
      <c r="K31" s="79"/>
      <c r="L31" s="79" t="s">
        <v>48</v>
      </c>
      <c r="M31" s="79"/>
      <c r="N31" s="82"/>
      <c r="O31" s="89"/>
    </row>
    <row r="32" spans="1:15" ht="23.25">
      <c r="A32" s="6"/>
      <c r="B32" s="6"/>
      <c r="C32" s="60"/>
      <c r="D32" s="90"/>
      <c r="E32" s="64">
        <f>SUM(E6:E31)</f>
        <v>24925369.689999998</v>
      </c>
      <c r="F32" s="64">
        <f>SUM(F6:F31)</f>
        <v>16300579.85</v>
      </c>
      <c r="G32" s="64">
        <f>SUM(G6:G31)</f>
        <v>8582677.8399999999</v>
      </c>
      <c r="H32" s="111"/>
      <c r="I32" s="111"/>
      <c r="J32" s="111"/>
      <c r="K32" s="111"/>
      <c r="L32" s="111"/>
      <c r="M32" s="111"/>
      <c r="N32" s="112"/>
      <c r="O32" s="47"/>
    </row>
    <row r="33" spans="1:14" ht="75" customHeight="1">
      <c r="A33" s="6"/>
      <c r="B33" s="6"/>
      <c r="C33" s="111"/>
      <c r="D33" s="90"/>
      <c r="E33" s="51"/>
      <c r="F33" s="111"/>
      <c r="G33" s="262" t="s">
        <v>100</v>
      </c>
      <c r="H33" s="263"/>
      <c r="I33" s="263"/>
      <c r="J33" s="111"/>
      <c r="K33" s="111"/>
      <c r="L33" s="111"/>
      <c r="M33" s="264" t="s">
        <v>525</v>
      </c>
      <c r="N33" s="264"/>
    </row>
    <row r="34" spans="1:14" ht="23.25">
      <c r="A34" s="10"/>
      <c r="B34" s="10"/>
      <c r="C34" s="11"/>
      <c r="D34" s="91"/>
      <c r="E34" s="12"/>
      <c r="F34" s="11"/>
      <c r="G34" s="11"/>
      <c r="H34" s="11"/>
      <c r="I34" s="11"/>
      <c r="J34" s="10"/>
      <c r="K34" s="10"/>
      <c r="L34" s="10"/>
      <c r="M34" s="10"/>
      <c r="N34" s="10"/>
    </row>
    <row r="35" spans="1:14">
      <c r="D35" s="97"/>
    </row>
  </sheetData>
  <mergeCells count="6">
    <mergeCell ref="K1:O1"/>
    <mergeCell ref="A2:L2"/>
    <mergeCell ref="A3:L3"/>
    <mergeCell ref="A4:N4"/>
    <mergeCell ref="G33:I33"/>
    <mergeCell ref="M33:N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5"/>
  <sheetViews>
    <sheetView view="pageBreakPreview" topLeftCell="D16" zoomScale="60" zoomScaleNormal="55" workbookViewId="0">
      <selection sqref="A1:T21"/>
    </sheetView>
  </sheetViews>
  <sheetFormatPr defaultColWidth="22.42578125" defaultRowHeight="15"/>
  <cols>
    <col min="1" max="1" width="19" style="224" customWidth="1"/>
    <col min="2" max="3" width="0" style="224" hidden="1" customWidth="1"/>
    <col min="4" max="4" width="28.42578125" style="224" customWidth="1"/>
    <col min="5" max="5" width="27.28515625" style="224" customWidth="1"/>
    <col min="6" max="6" width="31.42578125" style="224" customWidth="1"/>
    <col min="7" max="7" width="22.42578125" style="224"/>
    <col min="8" max="8" width="15.28515625" style="223" customWidth="1"/>
    <col min="9" max="10" width="0" style="224" hidden="1" customWidth="1"/>
    <col min="11" max="11" width="18.85546875" style="224" customWidth="1"/>
    <col min="12" max="12" width="17.7109375" style="224" customWidth="1"/>
    <col min="13" max="13" width="20.7109375" style="224" customWidth="1"/>
    <col min="14" max="15" width="22.42578125" style="224"/>
    <col min="16" max="16" width="20" style="224" customWidth="1"/>
    <col min="17" max="17" width="18.85546875" style="224" customWidth="1"/>
    <col min="18" max="18" width="20.28515625" style="224" customWidth="1"/>
    <col min="19" max="19" width="19.42578125" style="224" customWidth="1"/>
    <col min="20" max="20" width="22.42578125" style="224"/>
  </cols>
  <sheetData>
    <row r="1" spans="1:20" ht="23.45" customHeight="1">
      <c r="A1" s="48"/>
      <c r="B1" s="48"/>
      <c r="C1" s="48"/>
      <c r="D1" s="48"/>
      <c r="E1" s="48"/>
      <c r="F1" s="48"/>
      <c r="G1" s="48"/>
      <c r="H1" s="149"/>
      <c r="I1" s="48"/>
      <c r="J1" s="48"/>
      <c r="K1" s="48"/>
      <c r="L1" s="48"/>
      <c r="M1" s="48"/>
      <c r="N1" s="48"/>
      <c r="O1" s="48"/>
      <c r="P1" s="48"/>
      <c r="Q1" s="48"/>
      <c r="R1" s="48"/>
      <c r="S1" s="268" t="s">
        <v>659</v>
      </c>
      <c r="T1" s="268"/>
    </row>
    <row r="2" spans="1:20" ht="22.5">
      <c r="A2" s="269" t="s">
        <v>710</v>
      </c>
      <c r="B2" s="269"/>
      <c r="C2" s="269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</row>
    <row r="3" spans="1:20" ht="22.5">
      <c r="A3" s="221"/>
      <c r="B3" s="221"/>
      <c r="C3" s="221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</row>
    <row r="4" spans="1:20" ht="23.25">
      <c r="A4" s="271" t="s">
        <v>705</v>
      </c>
      <c r="B4" s="271"/>
      <c r="C4" s="271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</row>
    <row r="5" spans="1:20" ht="320.25" customHeight="1">
      <c r="A5" s="4" t="s">
        <v>4</v>
      </c>
      <c r="B5" s="4" t="s">
        <v>348</v>
      </c>
      <c r="C5" s="49" t="s">
        <v>101</v>
      </c>
      <c r="D5" s="4" t="s">
        <v>1</v>
      </c>
      <c r="E5" s="4" t="s">
        <v>2</v>
      </c>
      <c r="F5" s="4" t="s">
        <v>3</v>
      </c>
      <c r="G5" s="4" t="s">
        <v>5</v>
      </c>
      <c r="H5" s="116" t="s">
        <v>845</v>
      </c>
      <c r="I5" s="116" t="s">
        <v>15</v>
      </c>
      <c r="J5" s="116" t="s">
        <v>13</v>
      </c>
      <c r="K5" s="116" t="s">
        <v>846</v>
      </c>
      <c r="L5" s="116" t="s">
        <v>847</v>
      </c>
      <c r="M5" s="4" t="s">
        <v>34</v>
      </c>
      <c r="N5" s="116" t="s">
        <v>18</v>
      </c>
      <c r="O5" s="4" t="s">
        <v>16</v>
      </c>
      <c r="P5" s="4" t="s">
        <v>19</v>
      </c>
      <c r="Q5" s="4" t="s">
        <v>17</v>
      </c>
      <c r="R5" s="4" t="s">
        <v>6</v>
      </c>
      <c r="S5" s="4" t="s">
        <v>32</v>
      </c>
      <c r="T5" s="4" t="s">
        <v>33</v>
      </c>
    </row>
    <row r="6" spans="1:20" s="115" customFormat="1" ht="23.25">
      <c r="A6" s="273" t="s">
        <v>39</v>
      </c>
      <c r="B6" s="274"/>
      <c r="C6" s="274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6"/>
    </row>
    <row r="7" spans="1:20" s="115" customFormat="1" ht="60.75">
      <c r="A7" s="120">
        <v>1</v>
      </c>
      <c r="B7" s="120"/>
      <c r="C7" s="123"/>
      <c r="D7" s="120" t="s">
        <v>687</v>
      </c>
      <c r="E7" s="120" t="s">
        <v>660</v>
      </c>
      <c r="F7" s="124" t="s">
        <v>661</v>
      </c>
      <c r="G7" s="123">
        <v>1869</v>
      </c>
      <c r="H7" s="120"/>
      <c r="I7" s="120"/>
      <c r="J7" s="125"/>
      <c r="K7" s="125"/>
      <c r="L7" s="125"/>
      <c r="M7" s="120">
        <v>7.4</v>
      </c>
      <c r="N7" s="120" t="s">
        <v>662</v>
      </c>
      <c r="O7" s="127">
        <v>41220</v>
      </c>
      <c r="P7" s="124"/>
      <c r="Q7" s="124"/>
      <c r="R7" s="135" t="s">
        <v>665</v>
      </c>
      <c r="S7" s="123"/>
      <c r="T7" s="123"/>
    </row>
    <row r="8" spans="1:20" s="115" customFormat="1" ht="40.5">
      <c r="A8" s="120">
        <v>2</v>
      </c>
      <c r="B8" s="120"/>
      <c r="C8" s="123"/>
      <c r="D8" s="120" t="s">
        <v>688</v>
      </c>
      <c r="E8" s="120" t="s">
        <v>693</v>
      </c>
      <c r="F8" s="124" t="s">
        <v>690</v>
      </c>
      <c r="G8" s="123">
        <v>84.5</v>
      </c>
      <c r="H8" s="120"/>
      <c r="I8" s="120"/>
      <c r="J8" s="125"/>
      <c r="K8" s="125"/>
      <c r="L8" s="125"/>
      <c r="M8" s="120">
        <v>385</v>
      </c>
      <c r="N8" s="120" t="s">
        <v>691</v>
      </c>
      <c r="O8" s="127">
        <v>43466</v>
      </c>
      <c r="P8" s="124"/>
      <c r="Q8" s="124"/>
      <c r="R8" s="135" t="s">
        <v>665</v>
      </c>
      <c r="S8" s="123"/>
      <c r="T8" s="123"/>
    </row>
    <row r="9" spans="1:20" s="115" customFormat="1" ht="60.75">
      <c r="A9" s="120">
        <v>3</v>
      </c>
      <c r="B9" s="120"/>
      <c r="C9" s="123"/>
      <c r="D9" s="120" t="s">
        <v>694</v>
      </c>
      <c r="E9" s="120" t="s">
        <v>689</v>
      </c>
      <c r="F9" s="124" t="s">
        <v>695</v>
      </c>
      <c r="G9" s="123">
        <v>1309</v>
      </c>
      <c r="H9" s="120"/>
      <c r="I9" s="120"/>
      <c r="J9" s="125"/>
      <c r="K9" s="125"/>
      <c r="L9" s="125"/>
      <c r="M9" s="120">
        <v>278.3</v>
      </c>
      <c r="N9" s="120" t="s">
        <v>692</v>
      </c>
      <c r="O9" s="127">
        <v>42838</v>
      </c>
      <c r="P9" s="124"/>
      <c r="Q9" s="124"/>
      <c r="R9" s="135" t="s">
        <v>665</v>
      </c>
      <c r="S9" s="123"/>
      <c r="T9" s="123"/>
    </row>
    <row r="10" spans="1:20" s="115" customFormat="1" ht="20.25">
      <c r="A10" s="120">
        <v>2</v>
      </c>
      <c r="B10" s="120"/>
      <c r="C10" s="126"/>
      <c r="D10" s="124" t="s">
        <v>277</v>
      </c>
      <c r="E10" s="120" t="s">
        <v>684</v>
      </c>
      <c r="F10" s="120" t="s">
        <v>685</v>
      </c>
      <c r="G10" s="123">
        <v>1465</v>
      </c>
      <c r="H10" s="120">
        <v>40.799999999999997</v>
      </c>
      <c r="I10" s="120"/>
      <c r="J10" s="125"/>
      <c r="K10" s="125"/>
      <c r="L10" s="125"/>
      <c r="M10" s="120"/>
      <c r="N10" s="120"/>
      <c r="O10" s="127"/>
      <c r="P10" s="124"/>
      <c r="Q10" s="124"/>
      <c r="R10" s="123"/>
      <c r="S10" s="123"/>
      <c r="T10" s="123"/>
    </row>
    <row r="11" spans="1:20" s="115" customFormat="1" ht="21">
      <c r="A11" s="122" t="s">
        <v>99</v>
      </c>
      <c r="B11" s="120"/>
      <c r="C11" s="126"/>
      <c r="D11" s="124"/>
      <c r="E11" s="120"/>
      <c r="F11" s="120"/>
      <c r="G11" s="123">
        <f>G10+G9+G8+G7</f>
        <v>4727.5</v>
      </c>
      <c r="H11" s="123">
        <f t="shared" ref="H11:M11" si="0">H10+H9+H8+H7</f>
        <v>40.799999999999997</v>
      </c>
      <c r="I11" s="123">
        <f t="shared" si="0"/>
        <v>0</v>
      </c>
      <c r="J11" s="123">
        <f t="shared" si="0"/>
        <v>0</v>
      </c>
      <c r="K11" s="123"/>
      <c r="L11" s="123"/>
      <c r="M11" s="123">
        <f t="shared" si="0"/>
        <v>670.69999999999993</v>
      </c>
      <c r="N11" s="120"/>
      <c r="O11" s="127"/>
      <c r="P11" s="124"/>
      <c r="Q11" s="124"/>
      <c r="R11" s="123"/>
      <c r="S11" s="123"/>
      <c r="T11" s="123"/>
    </row>
    <row r="12" spans="1:20" s="115" customFormat="1" ht="23.25">
      <c r="A12" s="122" t="s">
        <v>287</v>
      </c>
      <c r="B12" s="128"/>
      <c r="C12" s="128"/>
      <c r="D12" s="129"/>
      <c r="E12" s="130"/>
      <c r="F12" s="130"/>
      <c r="G12" s="128"/>
      <c r="H12" s="123"/>
      <c r="I12" s="123"/>
      <c r="J12" s="123"/>
      <c r="K12" s="123"/>
      <c r="L12" s="123"/>
      <c r="M12" s="123"/>
      <c r="N12" s="130"/>
      <c r="O12" s="130"/>
      <c r="P12" s="130"/>
      <c r="Q12" s="130"/>
      <c r="R12" s="128"/>
      <c r="S12" s="128"/>
      <c r="T12" s="128"/>
    </row>
    <row r="13" spans="1:20" s="115" customFormat="1" ht="23.25">
      <c r="A13" s="265" t="s">
        <v>42</v>
      </c>
      <c r="B13" s="266"/>
      <c r="C13" s="266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8"/>
    </row>
    <row r="14" spans="1:20" s="115" customFormat="1" ht="60.75">
      <c r="A14" s="120">
        <v>1</v>
      </c>
      <c r="B14" s="120"/>
      <c r="C14" s="131"/>
      <c r="D14" s="132" t="s">
        <v>663</v>
      </c>
      <c r="E14" s="120" t="s">
        <v>660</v>
      </c>
      <c r="F14" s="126" t="s">
        <v>664</v>
      </c>
      <c r="G14" s="120">
        <v>619.79999999999995</v>
      </c>
      <c r="H14" s="133">
        <v>8042.1</v>
      </c>
      <c r="I14" s="133"/>
      <c r="J14" s="134"/>
      <c r="K14" s="134"/>
      <c r="L14" s="134"/>
      <c r="M14" s="120"/>
      <c r="N14" s="120" t="s">
        <v>662</v>
      </c>
      <c r="O14" s="127">
        <v>41220</v>
      </c>
      <c r="P14" s="120"/>
      <c r="Q14" s="120"/>
      <c r="R14" s="135" t="s">
        <v>665</v>
      </c>
      <c r="S14" s="120"/>
      <c r="T14" s="135"/>
    </row>
    <row r="15" spans="1:20" s="115" customFormat="1" ht="60.75">
      <c r="A15" s="120">
        <v>2</v>
      </c>
      <c r="B15" s="120"/>
      <c r="C15" s="131"/>
      <c r="D15" s="132" t="s">
        <v>681</v>
      </c>
      <c r="E15" s="120" t="s">
        <v>669</v>
      </c>
      <c r="F15" s="126" t="s">
        <v>677</v>
      </c>
      <c r="G15" s="120" t="s">
        <v>675</v>
      </c>
      <c r="H15" s="133">
        <v>649</v>
      </c>
      <c r="I15" s="133"/>
      <c r="J15" s="134"/>
      <c r="K15" s="134">
        <v>175.2</v>
      </c>
      <c r="L15" s="134">
        <f>H15-K15</f>
        <v>473.8</v>
      </c>
      <c r="M15" s="120"/>
      <c r="N15" s="120" t="s">
        <v>682</v>
      </c>
      <c r="O15" s="127">
        <v>42691</v>
      </c>
      <c r="P15" s="120"/>
      <c r="Q15" s="120"/>
      <c r="R15" s="135" t="s">
        <v>665</v>
      </c>
      <c r="S15" s="120"/>
      <c r="T15" s="135"/>
    </row>
    <row r="16" spans="1:20" s="115" customFormat="1" ht="101.25">
      <c r="A16" s="120">
        <v>3</v>
      </c>
      <c r="B16" s="120"/>
      <c r="C16" s="131"/>
      <c r="D16" s="132" t="s">
        <v>680</v>
      </c>
      <c r="E16" s="120" t="s">
        <v>669</v>
      </c>
      <c r="F16" s="126" t="s">
        <v>674</v>
      </c>
      <c r="G16" s="120" t="s">
        <v>675</v>
      </c>
      <c r="H16" s="133">
        <v>1284</v>
      </c>
      <c r="I16" s="133"/>
      <c r="J16" s="134"/>
      <c r="K16" s="134">
        <v>1219.8</v>
      </c>
      <c r="L16" s="134">
        <f>H16-K16</f>
        <v>64.200000000000045</v>
      </c>
      <c r="M16" s="120"/>
      <c r="N16" s="120" t="s">
        <v>676</v>
      </c>
      <c r="O16" s="127">
        <v>42599</v>
      </c>
      <c r="P16" s="120"/>
      <c r="Q16" s="120"/>
      <c r="R16" s="135" t="s">
        <v>665</v>
      </c>
      <c r="S16" s="120"/>
      <c r="T16" s="135"/>
    </row>
    <row r="17" spans="1:20" s="115" customFormat="1" ht="121.5">
      <c r="A17" s="120">
        <v>4</v>
      </c>
      <c r="B17" s="120"/>
      <c r="C17" s="131"/>
      <c r="D17" s="132" t="s">
        <v>679</v>
      </c>
      <c r="E17" s="120" t="s">
        <v>669</v>
      </c>
      <c r="F17" s="126" t="s">
        <v>670</v>
      </c>
      <c r="G17" s="120" t="s">
        <v>678</v>
      </c>
      <c r="H17" s="133">
        <v>198.5</v>
      </c>
      <c r="I17" s="133"/>
      <c r="J17" s="134"/>
      <c r="K17" s="134">
        <v>178.7</v>
      </c>
      <c r="L17" s="134">
        <f>H17-K17</f>
        <v>19.800000000000011</v>
      </c>
      <c r="M17" s="120"/>
      <c r="N17" s="120" t="s">
        <v>671</v>
      </c>
      <c r="O17" s="127">
        <v>42409</v>
      </c>
      <c r="P17" s="120"/>
      <c r="Q17" s="120"/>
      <c r="R17" s="135" t="s">
        <v>665</v>
      </c>
      <c r="S17" s="120"/>
      <c r="T17" s="135"/>
    </row>
    <row r="18" spans="1:20" s="115" customFormat="1" ht="101.25">
      <c r="A18" s="120">
        <v>5</v>
      </c>
      <c r="B18" s="120"/>
      <c r="C18" s="131"/>
      <c r="D18" s="132" t="s">
        <v>683</v>
      </c>
      <c r="E18" s="126" t="s">
        <v>669</v>
      </c>
      <c r="F18" s="120" t="s">
        <v>672</v>
      </c>
      <c r="G18" s="132">
        <v>4400</v>
      </c>
      <c r="H18" s="133">
        <v>108.8</v>
      </c>
      <c r="I18" s="133"/>
      <c r="J18" s="134"/>
      <c r="K18" s="134">
        <v>78.3</v>
      </c>
      <c r="L18" s="134">
        <f>H18-K18</f>
        <v>30.5</v>
      </c>
      <c r="M18" s="120"/>
      <c r="N18" s="120" t="s">
        <v>673</v>
      </c>
      <c r="O18" s="140">
        <v>42413</v>
      </c>
      <c r="P18" s="120"/>
      <c r="Q18" s="120"/>
      <c r="R18" s="135" t="s">
        <v>665</v>
      </c>
      <c r="S18" s="120"/>
      <c r="T18" s="135"/>
    </row>
    <row r="19" spans="1:20" s="115" customFormat="1" ht="21">
      <c r="A19" s="122" t="s">
        <v>99</v>
      </c>
      <c r="B19" s="120"/>
      <c r="C19" s="126"/>
      <c r="D19" s="223"/>
      <c r="E19" s="136"/>
      <c r="F19" s="136"/>
      <c r="G19" s="136"/>
      <c r="H19" s="137">
        <f t="shared" ref="H19:M19" si="1">H18+H17+H16+H15+H14</f>
        <v>10282.400000000001</v>
      </c>
      <c r="I19" s="137">
        <f t="shared" si="1"/>
        <v>0</v>
      </c>
      <c r="J19" s="137">
        <f t="shared" si="1"/>
        <v>0</v>
      </c>
      <c r="K19" s="137">
        <f t="shared" si="1"/>
        <v>1652</v>
      </c>
      <c r="L19" s="137">
        <f t="shared" si="1"/>
        <v>588.30000000000007</v>
      </c>
      <c r="M19" s="137">
        <f t="shared" si="1"/>
        <v>0</v>
      </c>
      <c r="N19" s="139"/>
      <c r="O19" s="120"/>
      <c r="P19" s="120"/>
      <c r="Q19" s="120"/>
      <c r="R19" s="120"/>
      <c r="S19" s="120"/>
      <c r="T19" s="120"/>
    </row>
    <row r="20" spans="1:20" s="115" customFormat="1" ht="21">
      <c r="A20" s="122" t="s">
        <v>287</v>
      </c>
      <c r="B20" s="120"/>
      <c r="C20" s="126"/>
      <c r="D20" s="223"/>
      <c r="E20" s="136"/>
      <c r="F20" s="136"/>
      <c r="G20" s="136"/>
      <c r="H20" s="137"/>
      <c r="I20" s="137"/>
      <c r="J20" s="137"/>
      <c r="K20" s="137"/>
      <c r="L20" s="137"/>
      <c r="M20" s="138"/>
      <c r="N20" s="139"/>
      <c r="O20" s="120"/>
      <c r="P20" s="120"/>
      <c r="Q20" s="120"/>
      <c r="R20" s="120"/>
      <c r="S20" s="120"/>
      <c r="T20" s="120"/>
    </row>
    <row r="21" spans="1:20" s="115" customFormat="1" ht="23.25">
      <c r="A21" s="265" t="s">
        <v>40</v>
      </c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7"/>
    </row>
    <row r="22" spans="1:20" s="115" customFormat="1" ht="40.5">
      <c r="A22" s="130">
        <v>1</v>
      </c>
      <c r="B22" s="130"/>
      <c r="C22" s="130"/>
      <c r="D22" s="132" t="s">
        <v>666</v>
      </c>
      <c r="E22" s="126" t="s">
        <v>667</v>
      </c>
      <c r="F22" s="120" t="s">
        <v>668</v>
      </c>
      <c r="G22" s="143">
        <v>218.3</v>
      </c>
      <c r="H22" s="144">
        <v>458.8</v>
      </c>
      <c r="I22" s="144"/>
      <c r="J22" s="144"/>
      <c r="K22" s="144"/>
      <c r="L22" s="144"/>
      <c r="M22" s="144"/>
      <c r="N22" s="145" t="s">
        <v>686</v>
      </c>
      <c r="O22" s="146">
        <v>41099</v>
      </c>
      <c r="P22" s="147"/>
      <c r="Q22" s="147"/>
      <c r="R22" s="148" t="s">
        <v>665</v>
      </c>
      <c r="S22" s="147"/>
      <c r="T22" s="142"/>
    </row>
    <row r="23" spans="1:20" s="115" customFormat="1" ht="56.25">
      <c r="A23" s="130"/>
      <c r="B23" s="130"/>
      <c r="C23" s="130"/>
      <c r="D23" s="132" t="s">
        <v>696</v>
      </c>
      <c r="E23" s="126" t="s">
        <v>669</v>
      </c>
      <c r="F23" s="120"/>
      <c r="G23" s="143"/>
      <c r="H23" s="144">
        <v>108.3</v>
      </c>
      <c r="I23" s="144"/>
      <c r="J23" s="144"/>
      <c r="K23" s="144"/>
      <c r="L23" s="144"/>
      <c r="M23" s="144"/>
      <c r="N23" s="145" t="s">
        <v>697</v>
      </c>
      <c r="O23" s="146">
        <v>40330</v>
      </c>
      <c r="P23" s="147"/>
      <c r="Q23" s="147"/>
      <c r="R23" s="148" t="s">
        <v>665</v>
      </c>
      <c r="S23" s="147"/>
      <c r="T23" s="142"/>
    </row>
    <row r="24" spans="1:20" s="115" customFormat="1" ht="56.25">
      <c r="A24" s="130"/>
      <c r="B24" s="130"/>
      <c r="C24" s="130"/>
      <c r="D24" s="132" t="s">
        <v>696</v>
      </c>
      <c r="E24" s="126" t="s">
        <v>669</v>
      </c>
      <c r="F24" s="120"/>
      <c r="G24" s="143"/>
      <c r="H24" s="144">
        <v>1210.7</v>
      </c>
      <c r="I24" s="144"/>
      <c r="J24" s="144"/>
      <c r="K24" s="144"/>
      <c r="L24" s="144"/>
      <c r="M24" s="144"/>
      <c r="N24" s="145" t="s">
        <v>697</v>
      </c>
      <c r="O24" s="146">
        <v>40330</v>
      </c>
      <c r="P24" s="147"/>
      <c r="Q24" s="147"/>
      <c r="R24" s="148" t="s">
        <v>665</v>
      </c>
      <c r="S24" s="147"/>
      <c r="T24" s="142"/>
    </row>
    <row r="25" spans="1:20" s="115" customFormat="1" ht="56.25">
      <c r="A25" s="130"/>
      <c r="B25" s="130"/>
      <c r="C25" s="130"/>
      <c r="D25" s="132" t="s">
        <v>696</v>
      </c>
      <c r="E25" s="126" t="s">
        <v>698</v>
      </c>
      <c r="F25" s="120"/>
      <c r="G25" s="143"/>
      <c r="H25" s="144">
        <v>998.1</v>
      </c>
      <c r="I25" s="144"/>
      <c r="J25" s="144"/>
      <c r="K25" s="144"/>
      <c r="L25" s="144"/>
      <c r="M25" s="144"/>
      <c r="N25" s="145" t="s">
        <v>697</v>
      </c>
      <c r="O25" s="146">
        <v>40330</v>
      </c>
      <c r="P25" s="147"/>
      <c r="Q25" s="147"/>
      <c r="R25" s="148" t="s">
        <v>665</v>
      </c>
      <c r="S25" s="147"/>
      <c r="T25" s="142"/>
    </row>
    <row r="26" spans="1:20" s="115" customFormat="1" ht="56.25">
      <c r="A26" s="130"/>
      <c r="B26" s="130"/>
      <c r="C26" s="130"/>
      <c r="D26" s="132" t="s">
        <v>696</v>
      </c>
      <c r="E26" s="126" t="s">
        <v>699</v>
      </c>
      <c r="F26" s="120"/>
      <c r="G26" s="143"/>
      <c r="H26" s="144">
        <v>1063.5</v>
      </c>
      <c r="I26" s="144"/>
      <c r="J26" s="144"/>
      <c r="K26" s="144"/>
      <c r="L26" s="144"/>
      <c r="M26" s="144"/>
      <c r="N26" s="145" t="s">
        <v>697</v>
      </c>
      <c r="O26" s="146">
        <v>40330</v>
      </c>
      <c r="P26" s="147"/>
      <c r="Q26" s="147"/>
      <c r="R26" s="148" t="s">
        <v>665</v>
      </c>
      <c r="S26" s="147"/>
      <c r="T26" s="142"/>
    </row>
    <row r="27" spans="1:20" s="115" customFormat="1" ht="56.25">
      <c r="A27" s="130"/>
      <c r="B27" s="130"/>
      <c r="C27" s="130"/>
      <c r="D27" s="132" t="s">
        <v>696</v>
      </c>
      <c r="E27" s="126" t="s">
        <v>700</v>
      </c>
      <c r="F27" s="130"/>
      <c r="G27" s="130"/>
      <c r="H27" s="130">
        <v>101</v>
      </c>
      <c r="I27" s="130"/>
      <c r="J27" s="130"/>
      <c r="K27" s="130"/>
      <c r="L27" s="130"/>
      <c r="M27" s="130"/>
      <c r="N27" s="145" t="s">
        <v>697</v>
      </c>
      <c r="O27" s="146">
        <v>40330</v>
      </c>
      <c r="P27" s="141"/>
      <c r="Q27" s="142"/>
      <c r="R27" s="148" t="s">
        <v>665</v>
      </c>
      <c r="S27" s="142"/>
      <c r="T27" s="142"/>
    </row>
    <row r="28" spans="1:20" s="115" customFormat="1" ht="56.25">
      <c r="A28" s="130"/>
      <c r="B28" s="130"/>
      <c r="C28" s="130"/>
      <c r="D28" s="132" t="s">
        <v>696</v>
      </c>
      <c r="E28" s="126" t="s">
        <v>701</v>
      </c>
      <c r="F28" s="130"/>
      <c r="G28" s="130"/>
      <c r="H28" s="130">
        <v>122.7</v>
      </c>
      <c r="I28" s="130"/>
      <c r="J28" s="130"/>
      <c r="K28" s="130"/>
      <c r="L28" s="130"/>
      <c r="M28" s="130"/>
      <c r="N28" s="145" t="s">
        <v>697</v>
      </c>
      <c r="O28" s="146">
        <v>40330</v>
      </c>
      <c r="P28" s="141"/>
      <c r="Q28" s="142"/>
      <c r="R28" s="148" t="s">
        <v>665</v>
      </c>
      <c r="S28" s="142"/>
      <c r="T28" s="142"/>
    </row>
    <row r="29" spans="1:20" s="115" customFormat="1" ht="56.25">
      <c r="A29" s="130"/>
      <c r="B29" s="130"/>
      <c r="C29" s="130"/>
      <c r="D29" s="132" t="s">
        <v>696</v>
      </c>
      <c r="E29" s="126" t="s">
        <v>702</v>
      </c>
      <c r="F29" s="130"/>
      <c r="G29" s="130"/>
      <c r="H29" s="130">
        <v>310.89999999999998</v>
      </c>
      <c r="I29" s="130"/>
      <c r="J29" s="130"/>
      <c r="K29" s="130"/>
      <c r="L29" s="130"/>
      <c r="M29" s="130"/>
      <c r="N29" s="145" t="s">
        <v>697</v>
      </c>
      <c r="O29" s="146">
        <v>40330</v>
      </c>
      <c r="P29" s="141"/>
      <c r="Q29" s="142"/>
      <c r="R29" s="148" t="s">
        <v>665</v>
      </c>
      <c r="S29" s="142"/>
      <c r="T29" s="142"/>
    </row>
    <row r="30" spans="1:20" s="115" customFormat="1" ht="56.25">
      <c r="A30" s="130"/>
      <c r="B30" s="130"/>
      <c r="C30" s="130"/>
      <c r="D30" s="132" t="s">
        <v>696</v>
      </c>
      <c r="E30" s="130" t="s">
        <v>703</v>
      </c>
      <c r="F30" s="130"/>
      <c r="G30" s="130"/>
      <c r="H30" s="130">
        <v>327.2</v>
      </c>
      <c r="I30" s="130"/>
      <c r="J30" s="130"/>
      <c r="K30" s="130"/>
      <c r="L30" s="130"/>
      <c r="M30" s="130"/>
      <c r="N30" s="145" t="s">
        <v>697</v>
      </c>
      <c r="O30" s="146">
        <v>40330</v>
      </c>
      <c r="P30" s="141"/>
      <c r="Q30" s="142"/>
      <c r="R30" s="148" t="s">
        <v>665</v>
      </c>
      <c r="S30" s="142"/>
      <c r="T30" s="142"/>
    </row>
    <row r="31" spans="1:20" s="115" customFormat="1" ht="56.25">
      <c r="A31" s="130"/>
      <c r="B31" s="130"/>
      <c r="C31" s="130"/>
      <c r="D31" s="132" t="s">
        <v>696</v>
      </c>
      <c r="E31" s="120" t="s">
        <v>704</v>
      </c>
      <c r="F31" s="130"/>
      <c r="G31" s="130"/>
      <c r="H31" s="130">
        <v>212.7</v>
      </c>
      <c r="I31" s="130"/>
      <c r="J31" s="130"/>
      <c r="K31" s="130"/>
      <c r="L31" s="130"/>
      <c r="M31" s="130"/>
      <c r="N31" s="145" t="s">
        <v>697</v>
      </c>
      <c r="O31" s="146">
        <v>40330</v>
      </c>
      <c r="P31" s="141"/>
      <c r="Q31" s="142"/>
      <c r="R31" s="148" t="s">
        <v>665</v>
      </c>
      <c r="S31" s="142"/>
      <c r="T31" s="142"/>
    </row>
    <row r="32" spans="1:20" s="115" customFormat="1" ht="23.25">
      <c r="A32" s="122" t="s">
        <v>99</v>
      </c>
      <c r="B32" s="130"/>
      <c r="C32" s="130"/>
      <c r="D32" s="132"/>
      <c r="E32" s="120"/>
      <c r="F32" s="130"/>
      <c r="G32" s="130"/>
      <c r="H32" s="130">
        <f>H31+H30+H29+H28+H27+H26+H25+H24+H23+H22</f>
        <v>4913.9000000000005</v>
      </c>
      <c r="I32" s="130"/>
      <c r="J32" s="130"/>
      <c r="K32" s="130"/>
      <c r="L32" s="130"/>
      <c r="M32" s="130"/>
      <c r="N32" s="145"/>
      <c r="O32" s="146"/>
      <c r="P32" s="141"/>
      <c r="Q32" s="142"/>
      <c r="R32" s="142"/>
      <c r="S32" s="142"/>
      <c r="T32" s="142"/>
    </row>
    <row r="33" spans="1:20" s="115" customFormat="1" ht="23.25">
      <c r="A33" s="122" t="s">
        <v>287</v>
      </c>
      <c r="B33" s="130"/>
      <c r="C33" s="130"/>
      <c r="D33" s="132"/>
      <c r="E33" s="120"/>
      <c r="F33" s="130"/>
      <c r="G33" s="130">
        <f>G11+G19+H32</f>
        <v>9641.4000000000015</v>
      </c>
      <c r="H33" s="130">
        <f t="shared" ref="H33:P33" si="2">H11+H19+I32</f>
        <v>10323.200000000001</v>
      </c>
      <c r="I33" s="130">
        <f t="shared" si="2"/>
        <v>0</v>
      </c>
      <c r="J33" s="130">
        <f t="shared" si="2"/>
        <v>0</v>
      </c>
      <c r="K33" s="130">
        <f t="shared" si="2"/>
        <v>1652</v>
      </c>
      <c r="L33" s="130">
        <f t="shared" si="2"/>
        <v>588.30000000000007</v>
      </c>
      <c r="M33" s="130">
        <f t="shared" si="2"/>
        <v>670.69999999999993</v>
      </c>
      <c r="N33" s="130">
        <f t="shared" si="2"/>
        <v>0</v>
      </c>
      <c r="O33" s="130">
        <f t="shared" si="2"/>
        <v>0</v>
      </c>
      <c r="P33" s="130">
        <f t="shared" si="2"/>
        <v>0</v>
      </c>
      <c r="Q33" s="142"/>
      <c r="R33" s="142"/>
      <c r="S33" s="142"/>
      <c r="T33" s="142"/>
    </row>
    <row r="34" spans="1:20" ht="43.9" customHeight="1">
      <c r="A34" s="150"/>
      <c r="B34" s="151"/>
      <c r="C34" s="151"/>
      <c r="D34" s="151"/>
      <c r="E34" s="152" t="s">
        <v>706</v>
      </c>
      <c r="F34" s="151"/>
      <c r="G34" s="151"/>
      <c r="H34" s="153"/>
      <c r="I34" s="151"/>
      <c r="J34" s="151"/>
      <c r="K34" s="151"/>
      <c r="L34" s="151"/>
      <c r="M34" s="154" t="s">
        <v>707</v>
      </c>
      <c r="N34" s="151"/>
      <c r="O34" s="151"/>
      <c r="P34" s="151"/>
      <c r="Q34" s="151"/>
      <c r="R34" s="151"/>
      <c r="S34" s="151"/>
      <c r="T34" s="151"/>
    </row>
    <row r="35" spans="1:20" ht="58.15" customHeight="1">
      <c r="A35" s="150"/>
      <c r="B35" s="151"/>
      <c r="C35" s="151"/>
      <c r="D35" s="151"/>
      <c r="E35" s="155" t="s">
        <v>708</v>
      </c>
      <c r="F35" s="151"/>
      <c r="G35" s="151"/>
      <c r="H35" s="153"/>
      <c r="I35" s="151"/>
      <c r="J35" s="151"/>
      <c r="K35" s="151"/>
      <c r="L35" s="151"/>
      <c r="M35" s="154" t="s">
        <v>709</v>
      </c>
      <c r="N35" s="151"/>
      <c r="O35" s="151"/>
      <c r="P35" s="151"/>
      <c r="Q35" s="151"/>
      <c r="R35" s="151"/>
      <c r="S35" s="151"/>
      <c r="T35" s="151"/>
    </row>
  </sheetData>
  <mergeCells count="6">
    <mergeCell ref="A21:T21"/>
    <mergeCell ref="S1:T1"/>
    <mergeCell ref="A2:T2"/>
    <mergeCell ref="A4:T4"/>
    <mergeCell ref="A6:T6"/>
    <mergeCell ref="A13:T13"/>
  </mergeCells>
  <pageMargins left="0.25" right="0.25" top="0.75" bottom="0.75" header="0.3" footer="0.3"/>
  <pageSetup paperSize="9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5"/>
  <sheetViews>
    <sheetView view="pageBreakPreview" zoomScale="60" zoomScaleNormal="55" workbookViewId="0">
      <selection activeCell="H33" sqref="H33:M33"/>
    </sheetView>
  </sheetViews>
  <sheetFormatPr defaultColWidth="22.42578125" defaultRowHeight="15"/>
  <cols>
    <col min="1" max="1" width="15.140625" style="118" customWidth="1"/>
    <col min="2" max="3" width="0" style="118" hidden="1" customWidth="1"/>
    <col min="4" max="4" width="26.5703125" style="118" customWidth="1"/>
    <col min="5" max="5" width="28.28515625" style="118" customWidth="1"/>
    <col min="6" max="6" width="28.7109375" style="118" customWidth="1"/>
    <col min="7" max="7" width="21.7109375" style="118" customWidth="1"/>
    <col min="8" max="8" width="22.42578125" style="216"/>
    <col min="9" max="10" width="0" style="118" hidden="1" customWidth="1"/>
    <col min="11" max="11" width="16.42578125" style="208" customWidth="1"/>
    <col min="12" max="12" width="16.7109375" style="208" customWidth="1"/>
    <col min="13" max="13" width="19.140625" style="118" customWidth="1"/>
    <col min="14" max="14" width="24.140625" style="118" customWidth="1"/>
    <col min="15" max="15" width="21.85546875" style="118" customWidth="1"/>
    <col min="16" max="16" width="19.5703125" style="118" customWidth="1"/>
    <col min="17" max="17" width="19" style="118" customWidth="1"/>
    <col min="18" max="18" width="21.7109375" style="118" customWidth="1"/>
    <col min="19" max="19" width="23" style="118" customWidth="1"/>
    <col min="20" max="20" width="22.42578125" style="118"/>
  </cols>
  <sheetData>
    <row r="1" spans="1:20" ht="23.45" customHeight="1">
      <c r="A1" s="48"/>
      <c r="B1" s="48"/>
      <c r="C1" s="48"/>
      <c r="D1" s="48"/>
      <c r="E1" s="48"/>
      <c r="F1" s="48"/>
      <c r="G1" s="48"/>
      <c r="H1" s="209"/>
      <c r="I1" s="48"/>
      <c r="J1" s="48"/>
      <c r="K1" s="48"/>
      <c r="L1" s="48"/>
      <c r="M1" s="48"/>
      <c r="N1" s="48"/>
      <c r="O1" s="48"/>
      <c r="P1" s="48"/>
      <c r="Q1" s="48"/>
      <c r="R1" s="48"/>
      <c r="S1" s="268" t="s">
        <v>659</v>
      </c>
      <c r="T1" s="268"/>
    </row>
    <row r="2" spans="1:20" ht="22.5">
      <c r="A2" s="269" t="s">
        <v>710</v>
      </c>
      <c r="B2" s="269"/>
      <c r="C2" s="269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</row>
    <row r="3" spans="1:20" ht="22.5">
      <c r="A3" s="159"/>
      <c r="B3" s="159"/>
      <c r="C3" s="159"/>
      <c r="D3" s="160"/>
      <c r="E3" s="160"/>
      <c r="F3" s="160"/>
      <c r="G3" s="160"/>
      <c r="H3" s="210"/>
      <c r="I3" s="160"/>
      <c r="J3" s="160"/>
      <c r="K3" s="207"/>
      <c r="L3" s="207"/>
      <c r="M3" s="160"/>
      <c r="N3" s="160"/>
      <c r="O3" s="160"/>
      <c r="P3" s="160"/>
      <c r="Q3" s="160"/>
      <c r="R3" s="160"/>
      <c r="S3" s="160"/>
      <c r="T3" s="160"/>
    </row>
    <row r="4" spans="1:20" ht="23.25">
      <c r="A4" s="271" t="s">
        <v>711</v>
      </c>
      <c r="B4" s="271"/>
      <c r="C4" s="271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</row>
    <row r="5" spans="1:20" ht="320.25" customHeight="1">
      <c r="A5" s="4" t="s">
        <v>4</v>
      </c>
      <c r="B5" s="4" t="s">
        <v>348</v>
      </c>
      <c r="C5" s="49" t="s">
        <v>101</v>
      </c>
      <c r="D5" s="4" t="s">
        <v>1</v>
      </c>
      <c r="E5" s="4" t="s">
        <v>2</v>
      </c>
      <c r="F5" s="4" t="s">
        <v>3</v>
      </c>
      <c r="G5" s="4" t="s">
        <v>5</v>
      </c>
      <c r="H5" s="211" t="s">
        <v>838</v>
      </c>
      <c r="I5" s="116" t="s">
        <v>15</v>
      </c>
      <c r="J5" s="116" t="s">
        <v>13</v>
      </c>
      <c r="K5" s="116" t="s">
        <v>839</v>
      </c>
      <c r="L5" s="116" t="s">
        <v>841</v>
      </c>
      <c r="M5" s="4" t="s">
        <v>840</v>
      </c>
      <c r="N5" s="116" t="s">
        <v>18</v>
      </c>
      <c r="O5" s="4" t="s">
        <v>16</v>
      </c>
      <c r="P5" s="4" t="s">
        <v>19</v>
      </c>
      <c r="Q5" s="4" t="s">
        <v>17</v>
      </c>
      <c r="R5" s="4" t="s">
        <v>6</v>
      </c>
      <c r="S5" s="4" t="s">
        <v>32</v>
      </c>
      <c r="T5" s="4" t="s">
        <v>33</v>
      </c>
    </row>
    <row r="6" spans="1:20" s="115" customFormat="1" ht="23.25">
      <c r="A6" s="273" t="s">
        <v>39</v>
      </c>
      <c r="B6" s="274"/>
      <c r="C6" s="274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6"/>
    </row>
    <row r="7" spans="1:20" s="115" customFormat="1" ht="60.75">
      <c r="A7" s="120">
        <v>1</v>
      </c>
      <c r="B7" s="120"/>
      <c r="C7" s="123"/>
      <c r="D7" s="120" t="s">
        <v>687</v>
      </c>
      <c r="E7" s="120" t="s">
        <v>660</v>
      </c>
      <c r="F7" s="124" t="s">
        <v>661</v>
      </c>
      <c r="G7" s="123">
        <v>1869</v>
      </c>
      <c r="H7" s="132"/>
      <c r="I7" s="120"/>
      <c r="J7" s="125"/>
      <c r="K7" s="125"/>
      <c r="L7" s="125"/>
      <c r="M7" s="120">
        <v>7.4</v>
      </c>
      <c r="N7" s="120" t="s">
        <v>662</v>
      </c>
      <c r="O7" s="127">
        <v>41220</v>
      </c>
      <c r="P7" s="124"/>
      <c r="Q7" s="124"/>
      <c r="R7" s="135" t="s">
        <v>665</v>
      </c>
      <c r="S7" s="123"/>
      <c r="T7" s="123"/>
    </row>
    <row r="8" spans="1:20" s="115" customFormat="1" ht="40.5">
      <c r="A8" s="120">
        <v>2</v>
      </c>
      <c r="B8" s="120"/>
      <c r="C8" s="123"/>
      <c r="D8" s="120" t="s">
        <v>688</v>
      </c>
      <c r="E8" s="120" t="s">
        <v>693</v>
      </c>
      <c r="F8" s="124" t="s">
        <v>690</v>
      </c>
      <c r="G8" s="123">
        <v>84.5</v>
      </c>
      <c r="H8" s="132"/>
      <c r="I8" s="120"/>
      <c r="J8" s="125"/>
      <c r="K8" s="125"/>
      <c r="L8" s="125"/>
      <c r="M8" s="120">
        <v>385</v>
      </c>
      <c r="N8" s="120" t="s">
        <v>691</v>
      </c>
      <c r="O8" s="127">
        <v>43466</v>
      </c>
      <c r="P8" s="124"/>
      <c r="Q8" s="124"/>
      <c r="R8" s="135" t="s">
        <v>665</v>
      </c>
      <c r="S8" s="123"/>
      <c r="T8" s="123"/>
    </row>
    <row r="9" spans="1:20" s="115" customFormat="1" ht="40.5">
      <c r="A9" s="120">
        <v>3</v>
      </c>
      <c r="B9" s="120"/>
      <c r="C9" s="123"/>
      <c r="D9" s="120" t="s">
        <v>694</v>
      </c>
      <c r="E9" s="120" t="s">
        <v>689</v>
      </c>
      <c r="F9" s="124" t="s">
        <v>695</v>
      </c>
      <c r="G9" s="123">
        <v>1309</v>
      </c>
      <c r="H9" s="132"/>
      <c r="I9" s="120"/>
      <c r="J9" s="125"/>
      <c r="K9" s="125"/>
      <c r="L9" s="125"/>
      <c r="M9" s="120">
        <v>278.3</v>
      </c>
      <c r="N9" s="120" t="s">
        <v>692</v>
      </c>
      <c r="O9" s="127">
        <v>42838</v>
      </c>
      <c r="P9" s="124"/>
      <c r="Q9" s="124"/>
      <c r="R9" s="135" t="s">
        <v>665</v>
      </c>
      <c r="S9" s="123"/>
      <c r="T9" s="123"/>
    </row>
    <row r="10" spans="1:20" s="115" customFormat="1" ht="40.5">
      <c r="A10" s="120">
        <v>2</v>
      </c>
      <c r="B10" s="120"/>
      <c r="C10" s="126"/>
      <c r="D10" s="124" t="s">
        <v>277</v>
      </c>
      <c r="E10" s="120" t="s">
        <v>684</v>
      </c>
      <c r="F10" s="120" t="s">
        <v>685</v>
      </c>
      <c r="G10" s="123">
        <v>1465</v>
      </c>
      <c r="H10" s="132">
        <v>40.799999999999997</v>
      </c>
      <c r="I10" s="120"/>
      <c r="J10" s="125"/>
      <c r="K10" s="125"/>
      <c r="L10" s="125"/>
      <c r="M10" s="120"/>
      <c r="N10" s="120"/>
      <c r="O10" s="127"/>
      <c r="P10" s="124"/>
      <c r="Q10" s="124"/>
      <c r="R10" s="135" t="s">
        <v>665</v>
      </c>
      <c r="S10" s="123"/>
      <c r="T10" s="123"/>
    </row>
    <row r="11" spans="1:20" s="115" customFormat="1" ht="21">
      <c r="A11" s="122" t="s">
        <v>99</v>
      </c>
      <c r="B11" s="120"/>
      <c r="C11" s="126"/>
      <c r="D11" s="124"/>
      <c r="E11" s="120"/>
      <c r="F11" s="120"/>
      <c r="G11" s="123">
        <f>G10+G9+G8+G7</f>
        <v>4727.5</v>
      </c>
      <c r="H11" s="212">
        <f t="shared" ref="H11:M11" si="0">H10+H9+H8+H7</f>
        <v>40.799999999999997</v>
      </c>
      <c r="I11" s="123">
        <f t="shared" si="0"/>
        <v>0</v>
      </c>
      <c r="J11" s="123">
        <f t="shared" si="0"/>
        <v>0</v>
      </c>
      <c r="K11" s="123"/>
      <c r="L11" s="123"/>
      <c r="M11" s="123">
        <f t="shared" si="0"/>
        <v>670.69999999999993</v>
      </c>
      <c r="N11" s="120"/>
      <c r="O11" s="127"/>
      <c r="P11" s="124"/>
      <c r="Q11" s="124"/>
      <c r="R11" s="123"/>
      <c r="S11" s="123"/>
      <c r="T11" s="123"/>
    </row>
    <row r="12" spans="1:20" s="115" customFormat="1" ht="23.25">
      <c r="A12" s="122" t="s">
        <v>287</v>
      </c>
      <c r="B12" s="128"/>
      <c r="C12" s="128"/>
      <c r="D12" s="129"/>
      <c r="E12" s="130"/>
      <c r="F12" s="130"/>
      <c r="G12" s="128"/>
      <c r="H12" s="212"/>
      <c r="I12" s="123"/>
      <c r="J12" s="123"/>
      <c r="K12" s="123"/>
      <c r="L12" s="123"/>
      <c r="M12" s="123"/>
      <c r="N12" s="130"/>
      <c r="O12" s="130"/>
      <c r="P12" s="130"/>
      <c r="Q12" s="130"/>
      <c r="R12" s="128"/>
      <c r="S12" s="128"/>
      <c r="T12" s="128"/>
    </row>
    <row r="13" spans="1:20" s="115" customFormat="1" ht="23.25">
      <c r="A13" s="265" t="s">
        <v>42</v>
      </c>
      <c r="B13" s="266"/>
      <c r="C13" s="266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8"/>
    </row>
    <row r="14" spans="1:20" s="115" customFormat="1" ht="60.75">
      <c r="A14" s="120">
        <v>1</v>
      </c>
      <c r="B14" s="120"/>
      <c r="C14" s="131"/>
      <c r="D14" s="132" t="s">
        <v>663</v>
      </c>
      <c r="E14" s="120" t="s">
        <v>660</v>
      </c>
      <c r="F14" s="126" t="s">
        <v>664</v>
      </c>
      <c r="G14" s="120">
        <v>619.79999999999995</v>
      </c>
      <c r="H14" s="133">
        <v>8042.1</v>
      </c>
      <c r="I14" s="133"/>
      <c r="J14" s="134"/>
      <c r="K14" s="134"/>
      <c r="L14" s="134"/>
      <c r="M14" s="120"/>
      <c r="N14" s="120" t="s">
        <v>662</v>
      </c>
      <c r="O14" s="127">
        <v>41220</v>
      </c>
      <c r="P14" s="120"/>
      <c r="Q14" s="120"/>
      <c r="R14" s="135" t="s">
        <v>665</v>
      </c>
      <c r="S14" s="120"/>
      <c r="T14" s="135"/>
    </row>
    <row r="15" spans="1:20" s="115" customFormat="1" ht="60.75">
      <c r="A15" s="120">
        <v>2</v>
      </c>
      <c r="B15" s="120"/>
      <c r="C15" s="131"/>
      <c r="D15" s="132" t="s">
        <v>681</v>
      </c>
      <c r="E15" s="120" t="s">
        <v>669</v>
      </c>
      <c r="F15" s="126" t="s">
        <v>677</v>
      </c>
      <c r="G15" s="120" t="s">
        <v>675</v>
      </c>
      <c r="H15" s="133">
        <v>649</v>
      </c>
      <c r="I15" s="133"/>
      <c r="J15" s="134"/>
      <c r="K15" s="134">
        <v>175.2</v>
      </c>
      <c r="L15" s="134">
        <f>H15-K15</f>
        <v>473.8</v>
      </c>
      <c r="M15" s="120"/>
      <c r="N15" s="120" t="s">
        <v>682</v>
      </c>
      <c r="O15" s="127">
        <v>42691</v>
      </c>
      <c r="P15" s="120"/>
      <c r="Q15" s="120"/>
      <c r="R15" s="135" t="s">
        <v>665</v>
      </c>
      <c r="S15" s="120"/>
      <c r="T15" s="135"/>
    </row>
    <row r="16" spans="1:20" s="115" customFormat="1" ht="101.25">
      <c r="A16" s="120">
        <v>3</v>
      </c>
      <c r="B16" s="120"/>
      <c r="C16" s="131"/>
      <c r="D16" s="132" t="s">
        <v>680</v>
      </c>
      <c r="E16" s="120" t="s">
        <v>669</v>
      </c>
      <c r="F16" s="126" t="s">
        <v>674</v>
      </c>
      <c r="G16" s="120" t="s">
        <v>675</v>
      </c>
      <c r="H16" s="133">
        <v>1284</v>
      </c>
      <c r="I16" s="133"/>
      <c r="J16" s="134"/>
      <c r="K16" s="134">
        <v>1219.8</v>
      </c>
      <c r="L16" s="134">
        <f>H16-K16</f>
        <v>64.200000000000045</v>
      </c>
      <c r="M16" s="120"/>
      <c r="N16" s="120" t="s">
        <v>676</v>
      </c>
      <c r="O16" s="127">
        <v>42599</v>
      </c>
      <c r="P16" s="120"/>
      <c r="Q16" s="120"/>
      <c r="R16" s="135" t="s">
        <v>665</v>
      </c>
      <c r="S16" s="120"/>
      <c r="T16" s="135"/>
    </row>
    <row r="17" spans="1:20" s="115" customFormat="1" ht="101.25">
      <c r="A17" s="120">
        <v>4</v>
      </c>
      <c r="B17" s="120"/>
      <c r="C17" s="131"/>
      <c r="D17" s="132" t="s">
        <v>679</v>
      </c>
      <c r="E17" s="120" t="s">
        <v>669</v>
      </c>
      <c r="F17" s="126" t="s">
        <v>670</v>
      </c>
      <c r="G17" s="120" t="s">
        <v>678</v>
      </c>
      <c r="H17" s="133">
        <v>198.5</v>
      </c>
      <c r="I17" s="133"/>
      <c r="J17" s="134"/>
      <c r="K17" s="134">
        <v>178.7</v>
      </c>
      <c r="L17" s="134">
        <f>H17-K17</f>
        <v>19.800000000000011</v>
      </c>
      <c r="M17" s="120"/>
      <c r="N17" s="120" t="s">
        <v>671</v>
      </c>
      <c r="O17" s="127">
        <v>42409</v>
      </c>
      <c r="P17" s="120"/>
      <c r="Q17" s="120"/>
      <c r="R17" s="135" t="s">
        <v>665</v>
      </c>
      <c r="S17" s="120"/>
      <c r="T17" s="135"/>
    </row>
    <row r="18" spans="1:20" s="115" customFormat="1" ht="101.25">
      <c r="A18" s="120">
        <v>5</v>
      </c>
      <c r="B18" s="120"/>
      <c r="C18" s="131"/>
      <c r="D18" s="132" t="s">
        <v>683</v>
      </c>
      <c r="E18" s="126" t="s">
        <v>669</v>
      </c>
      <c r="F18" s="120" t="s">
        <v>672</v>
      </c>
      <c r="G18" s="132">
        <v>4400</v>
      </c>
      <c r="H18" s="133">
        <v>108.8</v>
      </c>
      <c r="I18" s="133"/>
      <c r="J18" s="134"/>
      <c r="K18" s="134">
        <v>78.3</v>
      </c>
      <c r="L18" s="134">
        <f>H18-K18</f>
        <v>30.5</v>
      </c>
      <c r="M18" s="120"/>
      <c r="N18" s="120" t="s">
        <v>673</v>
      </c>
      <c r="O18" s="140">
        <v>42413</v>
      </c>
      <c r="P18" s="120"/>
      <c r="Q18" s="120"/>
      <c r="R18" s="135" t="s">
        <v>665</v>
      </c>
      <c r="S18" s="120"/>
      <c r="T18" s="135"/>
    </row>
    <row r="19" spans="1:20" s="115" customFormat="1" ht="21">
      <c r="A19" s="122" t="s">
        <v>99</v>
      </c>
      <c r="B19" s="120"/>
      <c r="C19" s="126"/>
      <c r="D19" s="119"/>
      <c r="E19" s="136"/>
      <c r="F19" s="136"/>
      <c r="G19" s="136"/>
      <c r="H19" s="138">
        <f t="shared" ref="H19:M19" si="1">H18+H17+H16+H15+H14</f>
        <v>10282.400000000001</v>
      </c>
      <c r="I19" s="138">
        <f t="shared" si="1"/>
        <v>0</v>
      </c>
      <c r="J19" s="138">
        <f t="shared" si="1"/>
        <v>0</v>
      </c>
      <c r="K19" s="138">
        <f t="shared" si="1"/>
        <v>1652</v>
      </c>
      <c r="L19" s="138">
        <f t="shared" si="1"/>
        <v>588.30000000000007</v>
      </c>
      <c r="M19" s="137">
        <f t="shared" si="1"/>
        <v>0</v>
      </c>
      <c r="N19" s="139"/>
      <c r="O19" s="120"/>
      <c r="P19" s="120"/>
      <c r="Q19" s="120"/>
      <c r="R19" s="120"/>
      <c r="S19" s="120"/>
      <c r="T19" s="120"/>
    </row>
    <row r="20" spans="1:20" s="115" customFormat="1" ht="21">
      <c r="A20" s="122" t="s">
        <v>287</v>
      </c>
      <c r="B20" s="120"/>
      <c r="C20" s="126"/>
      <c r="D20" s="119"/>
      <c r="E20" s="136"/>
      <c r="F20" s="136"/>
      <c r="G20" s="136"/>
      <c r="H20" s="138"/>
      <c r="I20" s="137"/>
      <c r="J20" s="137"/>
      <c r="K20" s="137"/>
      <c r="L20" s="137"/>
      <c r="M20" s="138"/>
      <c r="N20" s="139"/>
      <c r="O20" s="120"/>
      <c r="P20" s="120"/>
      <c r="Q20" s="120"/>
      <c r="R20" s="120"/>
      <c r="S20" s="120"/>
      <c r="T20" s="120"/>
    </row>
    <row r="21" spans="1:20" s="115" customFormat="1" ht="23.25">
      <c r="A21" s="265" t="s">
        <v>40</v>
      </c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7"/>
    </row>
    <row r="22" spans="1:20" s="115" customFormat="1" ht="40.5">
      <c r="A22" s="130">
        <v>1</v>
      </c>
      <c r="B22" s="130"/>
      <c r="C22" s="130"/>
      <c r="D22" s="132" t="s">
        <v>666</v>
      </c>
      <c r="E22" s="126" t="s">
        <v>667</v>
      </c>
      <c r="F22" s="120" t="s">
        <v>668</v>
      </c>
      <c r="G22" s="143">
        <v>218.3</v>
      </c>
      <c r="H22" s="213">
        <v>458.8</v>
      </c>
      <c r="I22" s="144"/>
      <c r="J22" s="144"/>
      <c r="K22" s="144"/>
      <c r="L22" s="144"/>
      <c r="M22" s="144"/>
      <c r="N22" s="145" t="s">
        <v>686</v>
      </c>
      <c r="O22" s="146">
        <v>41099</v>
      </c>
      <c r="P22" s="147"/>
      <c r="Q22" s="147"/>
      <c r="R22" s="148" t="s">
        <v>665</v>
      </c>
      <c r="S22" s="147"/>
      <c r="T22" s="142"/>
    </row>
    <row r="23" spans="1:20" s="115" customFormat="1" ht="56.25">
      <c r="A23" s="130"/>
      <c r="B23" s="130"/>
      <c r="C23" s="130"/>
      <c r="D23" s="132" t="s">
        <v>696</v>
      </c>
      <c r="E23" s="126" t="s">
        <v>669</v>
      </c>
      <c r="F23" s="120"/>
      <c r="G23" s="143"/>
      <c r="H23" s="213">
        <v>108.3</v>
      </c>
      <c r="I23" s="144"/>
      <c r="J23" s="144"/>
      <c r="K23" s="144"/>
      <c r="L23" s="144"/>
      <c r="M23" s="144"/>
      <c r="N23" s="145" t="s">
        <v>697</v>
      </c>
      <c r="O23" s="146">
        <v>40330</v>
      </c>
      <c r="P23" s="147"/>
      <c r="Q23" s="147"/>
      <c r="R23" s="148" t="s">
        <v>665</v>
      </c>
      <c r="S23" s="147"/>
      <c r="T23" s="142"/>
    </row>
    <row r="24" spans="1:20" s="115" customFormat="1" ht="56.25">
      <c r="A24" s="130"/>
      <c r="B24" s="130"/>
      <c r="C24" s="130"/>
      <c r="D24" s="132" t="s">
        <v>696</v>
      </c>
      <c r="E24" s="126" t="s">
        <v>669</v>
      </c>
      <c r="F24" s="120"/>
      <c r="G24" s="143"/>
      <c r="H24" s="213">
        <v>1210.7</v>
      </c>
      <c r="I24" s="144"/>
      <c r="J24" s="144"/>
      <c r="K24" s="144"/>
      <c r="L24" s="144"/>
      <c r="M24" s="144"/>
      <c r="N24" s="145" t="s">
        <v>697</v>
      </c>
      <c r="O24" s="146">
        <v>40330</v>
      </c>
      <c r="P24" s="147"/>
      <c r="Q24" s="147"/>
      <c r="R24" s="148" t="s">
        <v>665</v>
      </c>
      <c r="S24" s="147"/>
      <c r="T24" s="142"/>
    </row>
    <row r="25" spans="1:20" s="115" customFormat="1" ht="56.25">
      <c r="A25" s="130"/>
      <c r="B25" s="130"/>
      <c r="C25" s="130"/>
      <c r="D25" s="132" t="s">
        <v>696</v>
      </c>
      <c r="E25" s="126" t="s">
        <v>698</v>
      </c>
      <c r="F25" s="120"/>
      <c r="G25" s="143"/>
      <c r="H25" s="213">
        <v>998.1</v>
      </c>
      <c r="I25" s="144"/>
      <c r="J25" s="144"/>
      <c r="K25" s="144"/>
      <c r="L25" s="144"/>
      <c r="M25" s="144"/>
      <c r="N25" s="145" t="s">
        <v>697</v>
      </c>
      <c r="O25" s="146">
        <v>40330</v>
      </c>
      <c r="P25" s="147"/>
      <c r="Q25" s="147"/>
      <c r="R25" s="148" t="s">
        <v>665</v>
      </c>
      <c r="S25" s="147"/>
      <c r="T25" s="142"/>
    </row>
    <row r="26" spans="1:20" s="115" customFormat="1" ht="56.25">
      <c r="A26" s="130"/>
      <c r="B26" s="130"/>
      <c r="C26" s="130"/>
      <c r="D26" s="132" t="s">
        <v>696</v>
      </c>
      <c r="E26" s="126" t="s">
        <v>699</v>
      </c>
      <c r="F26" s="120"/>
      <c r="G26" s="143"/>
      <c r="H26" s="213">
        <v>1063.5</v>
      </c>
      <c r="I26" s="144"/>
      <c r="J26" s="144"/>
      <c r="K26" s="144"/>
      <c r="L26" s="144"/>
      <c r="M26" s="144"/>
      <c r="N26" s="145" t="s">
        <v>697</v>
      </c>
      <c r="O26" s="146">
        <v>40330</v>
      </c>
      <c r="P26" s="147"/>
      <c r="Q26" s="147"/>
      <c r="R26" s="148" t="s">
        <v>665</v>
      </c>
      <c r="S26" s="147"/>
      <c r="T26" s="142"/>
    </row>
    <row r="27" spans="1:20" s="115" customFormat="1" ht="56.25">
      <c r="A27" s="130"/>
      <c r="B27" s="130"/>
      <c r="C27" s="130"/>
      <c r="D27" s="132" t="s">
        <v>696</v>
      </c>
      <c r="E27" s="126" t="s">
        <v>700</v>
      </c>
      <c r="F27" s="130"/>
      <c r="G27" s="130"/>
      <c r="H27" s="214">
        <v>101</v>
      </c>
      <c r="I27" s="130"/>
      <c r="J27" s="130"/>
      <c r="K27" s="130"/>
      <c r="L27" s="130"/>
      <c r="M27" s="130"/>
      <c r="N27" s="145" t="s">
        <v>697</v>
      </c>
      <c r="O27" s="146">
        <v>40330</v>
      </c>
      <c r="P27" s="141"/>
      <c r="Q27" s="142"/>
      <c r="R27" s="148" t="s">
        <v>665</v>
      </c>
      <c r="S27" s="142"/>
      <c r="T27" s="142"/>
    </row>
    <row r="28" spans="1:20" s="115" customFormat="1" ht="56.25">
      <c r="A28" s="130"/>
      <c r="B28" s="130"/>
      <c r="C28" s="130"/>
      <c r="D28" s="132" t="s">
        <v>696</v>
      </c>
      <c r="E28" s="126" t="s">
        <v>701</v>
      </c>
      <c r="F28" s="130"/>
      <c r="G28" s="130"/>
      <c r="H28" s="214">
        <v>122.7</v>
      </c>
      <c r="I28" s="130"/>
      <c r="J28" s="130"/>
      <c r="K28" s="130"/>
      <c r="L28" s="130"/>
      <c r="M28" s="130"/>
      <c r="N28" s="145" t="s">
        <v>697</v>
      </c>
      <c r="O28" s="146">
        <v>40330</v>
      </c>
      <c r="P28" s="141"/>
      <c r="Q28" s="142"/>
      <c r="R28" s="148" t="s">
        <v>665</v>
      </c>
      <c r="S28" s="142"/>
      <c r="T28" s="142"/>
    </row>
    <row r="29" spans="1:20" s="115" customFormat="1" ht="56.25">
      <c r="A29" s="130"/>
      <c r="B29" s="130"/>
      <c r="C29" s="130"/>
      <c r="D29" s="132" t="s">
        <v>696</v>
      </c>
      <c r="E29" s="126" t="s">
        <v>702</v>
      </c>
      <c r="F29" s="130"/>
      <c r="G29" s="130"/>
      <c r="H29" s="214">
        <v>310.89999999999998</v>
      </c>
      <c r="I29" s="130"/>
      <c r="J29" s="130"/>
      <c r="K29" s="130"/>
      <c r="L29" s="130"/>
      <c r="M29" s="130"/>
      <c r="N29" s="145" t="s">
        <v>697</v>
      </c>
      <c r="O29" s="146">
        <v>40330</v>
      </c>
      <c r="P29" s="141"/>
      <c r="Q29" s="142"/>
      <c r="R29" s="148" t="s">
        <v>665</v>
      </c>
      <c r="S29" s="142"/>
      <c r="T29" s="142"/>
    </row>
    <row r="30" spans="1:20" s="115" customFormat="1" ht="56.25">
      <c r="A30" s="130"/>
      <c r="B30" s="130"/>
      <c r="C30" s="130"/>
      <c r="D30" s="132" t="s">
        <v>696</v>
      </c>
      <c r="E30" s="130" t="s">
        <v>703</v>
      </c>
      <c r="F30" s="130"/>
      <c r="G30" s="130"/>
      <c r="H30" s="214">
        <v>327.2</v>
      </c>
      <c r="I30" s="130"/>
      <c r="J30" s="130"/>
      <c r="K30" s="130"/>
      <c r="L30" s="130"/>
      <c r="M30" s="130"/>
      <c r="N30" s="145" t="s">
        <v>697</v>
      </c>
      <c r="O30" s="146">
        <v>40330</v>
      </c>
      <c r="P30" s="141"/>
      <c r="Q30" s="142"/>
      <c r="R30" s="148" t="s">
        <v>665</v>
      </c>
      <c r="S30" s="142"/>
      <c r="T30" s="142"/>
    </row>
    <row r="31" spans="1:20" s="115" customFormat="1" ht="56.25">
      <c r="A31" s="130"/>
      <c r="B31" s="130"/>
      <c r="C31" s="130"/>
      <c r="D31" s="132" t="s">
        <v>696</v>
      </c>
      <c r="E31" s="120" t="s">
        <v>704</v>
      </c>
      <c r="F31" s="130"/>
      <c r="G31" s="130"/>
      <c r="H31" s="214">
        <v>212.7</v>
      </c>
      <c r="I31" s="130"/>
      <c r="J31" s="130"/>
      <c r="K31" s="130"/>
      <c r="L31" s="130"/>
      <c r="M31" s="130"/>
      <c r="N31" s="145" t="s">
        <v>697</v>
      </c>
      <c r="O31" s="146">
        <v>40330</v>
      </c>
      <c r="P31" s="141"/>
      <c r="Q31" s="142"/>
      <c r="R31" s="148" t="s">
        <v>665</v>
      </c>
      <c r="S31" s="142"/>
      <c r="T31" s="142"/>
    </row>
    <row r="32" spans="1:20" s="115" customFormat="1" ht="23.25">
      <c r="A32" s="122" t="s">
        <v>99</v>
      </c>
      <c r="B32" s="130"/>
      <c r="C32" s="130"/>
      <c r="D32" s="132"/>
      <c r="E32" s="120"/>
      <c r="F32" s="130"/>
      <c r="G32" s="130"/>
      <c r="H32" s="214">
        <f>H31+H30+H29+H28+H27+H26+H25+H24+H23+H22</f>
        <v>4913.9000000000005</v>
      </c>
      <c r="I32" s="130"/>
      <c r="J32" s="130"/>
      <c r="K32" s="130"/>
      <c r="L32" s="130"/>
      <c r="M32" s="130"/>
      <c r="N32" s="145"/>
      <c r="O32" s="146"/>
      <c r="P32" s="141"/>
      <c r="Q32" s="142"/>
      <c r="R32" s="142"/>
      <c r="S32" s="142"/>
      <c r="T32" s="142"/>
    </row>
    <row r="33" spans="1:20" s="115" customFormat="1" ht="23.25">
      <c r="A33" s="122" t="s">
        <v>287</v>
      </c>
      <c r="B33" s="130"/>
      <c r="C33" s="130"/>
      <c r="D33" s="132"/>
      <c r="E33" s="120"/>
      <c r="F33" s="130"/>
      <c r="G33" s="130">
        <f>G11+G19+H32</f>
        <v>9641.4000000000015</v>
      </c>
      <c r="H33" s="214">
        <f t="shared" ref="H33:P33" si="2">H11+H19+I32</f>
        <v>10323.200000000001</v>
      </c>
      <c r="I33" s="214">
        <f>I11+I19+J32</f>
        <v>0</v>
      </c>
      <c r="J33" s="214">
        <f>J11+J19+K32</f>
        <v>0</v>
      </c>
      <c r="K33" s="214">
        <f>K11+K19+L32</f>
        <v>1652</v>
      </c>
      <c r="L33" s="214">
        <f>L11+L19+M32</f>
        <v>588.30000000000007</v>
      </c>
      <c r="M33" s="214">
        <f>M11+M19+N32</f>
        <v>670.69999999999993</v>
      </c>
      <c r="N33" s="130">
        <f t="shared" si="2"/>
        <v>0</v>
      </c>
      <c r="O33" s="130">
        <f t="shared" si="2"/>
        <v>0</v>
      </c>
      <c r="P33" s="130">
        <f t="shared" si="2"/>
        <v>0</v>
      </c>
      <c r="Q33" s="142"/>
      <c r="R33" s="142"/>
      <c r="S33" s="142"/>
      <c r="T33" s="142"/>
    </row>
    <row r="34" spans="1:20" ht="43.9" customHeight="1">
      <c r="A34" s="150"/>
      <c r="B34" s="151"/>
      <c r="C34" s="151"/>
      <c r="D34" s="151"/>
      <c r="E34" s="152" t="s">
        <v>706</v>
      </c>
      <c r="F34" s="151"/>
      <c r="G34" s="151"/>
      <c r="H34" s="215"/>
      <c r="I34" s="151"/>
      <c r="J34" s="151"/>
      <c r="K34" s="151"/>
      <c r="L34" s="151"/>
      <c r="M34" s="154" t="s">
        <v>707</v>
      </c>
      <c r="N34" s="151"/>
      <c r="O34" s="151"/>
      <c r="P34" s="151"/>
      <c r="Q34" s="151"/>
      <c r="R34" s="151"/>
      <c r="S34" s="151"/>
      <c r="T34" s="151"/>
    </row>
    <row r="35" spans="1:20" ht="58.15" customHeight="1">
      <c r="A35" s="150"/>
      <c r="B35" s="151"/>
      <c r="C35" s="151"/>
      <c r="D35" s="151"/>
      <c r="E35" s="155" t="s">
        <v>708</v>
      </c>
      <c r="F35" s="151"/>
      <c r="G35" s="151"/>
      <c r="H35" s="215"/>
      <c r="I35" s="151"/>
      <c r="J35" s="151"/>
      <c r="K35" s="151"/>
      <c r="L35" s="151"/>
      <c r="M35" s="154" t="s">
        <v>709</v>
      </c>
      <c r="N35" s="151"/>
      <c r="O35" s="151"/>
      <c r="P35" s="151"/>
      <c r="Q35" s="151"/>
      <c r="R35" s="151"/>
      <c r="S35" s="151"/>
      <c r="T35" s="151"/>
    </row>
  </sheetData>
  <mergeCells count="6">
    <mergeCell ref="A21:T21"/>
    <mergeCell ref="S1:T1"/>
    <mergeCell ref="A2:T2"/>
    <mergeCell ref="A4:T4"/>
    <mergeCell ref="A6:T6"/>
    <mergeCell ref="A13:T13"/>
  </mergeCells>
  <pageMargins left="0.25" right="0.25" top="0.75" bottom="0.75" header="0.3" footer="0.3"/>
  <pageSetup paperSize="9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76"/>
  <sheetViews>
    <sheetView view="pageBreakPreview" topLeftCell="A52" zoomScale="60" zoomScaleNormal="55" workbookViewId="0">
      <selection activeCell="J69" sqref="J69"/>
    </sheetView>
  </sheetViews>
  <sheetFormatPr defaultRowHeight="15"/>
  <cols>
    <col min="1" max="1" width="12.42578125" style="118" customWidth="1"/>
    <col min="2" max="2" width="28.140625" style="118" hidden="1" customWidth="1"/>
    <col min="3" max="3" width="7.85546875" style="118" hidden="1" customWidth="1"/>
    <col min="4" max="4" width="46.85546875" style="118" customWidth="1"/>
    <col min="5" max="5" width="27.7109375" style="118" customWidth="1"/>
    <col min="6" max="6" width="26" style="118" hidden="1" customWidth="1"/>
    <col min="7" max="7" width="28.85546875" style="118" hidden="1" customWidth="1"/>
    <col min="8" max="8" width="26.7109375" style="156" customWidth="1"/>
    <col min="9" max="9" width="25.28515625" style="218" customWidth="1"/>
    <col min="10" max="10" width="24.7109375" style="218" customWidth="1"/>
    <col min="11" max="11" width="20.140625" style="156" customWidth="1"/>
    <col min="12" max="12" width="29.140625" style="118" customWidth="1"/>
    <col min="13" max="13" width="29.42578125" style="118" customWidth="1"/>
    <col min="14" max="14" width="0.85546875" customWidth="1"/>
    <col min="15" max="15" width="8.85546875" customWidth="1"/>
  </cols>
  <sheetData>
    <row r="1" spans="1:13" ht="23.25">
      <c r="A1" s="280" t="s">
        <v>836</v>
      </c>
      <c r="B1" s="280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</row>
    <row r="2" spans="1:13" s="176" customFormat="1" ht="22.9" customHeight="1">
      <c r="A2" s="284" t="s">
        <v>835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</row>
    <row r="3" spans="1:13" ht="15.6" customHeight="1">
      <c r="A3" s="282" t="s">
        <v>4</v>
      </c>
      <c r="B3" s="177"/>
      <c r="C3" s="178"/>
      <c r="D3" s="285" t="s">
        <v>7</v>
      </c>
      <c r="E3" s="287" t="s">
        <v>767</v>
      </c>
      <c r="F3" s="289" t="s">
        <v>768</v>
      </c>
      <c r="G3" s="282" t="s">
        <v>769</v>
      </c>
      <c r="H3" s="282" t="s">
        <v>770</v>
      </c>
      <c r="I3" s="219"/>
      <c r="J3" s="219"/>
      <c r="K3" s="282" t="s">
        <v>769</v>
      </c>
      <c r="L3" s="291" t="s">
        <v>8</v>
      </c>
      <c r="M3" s="293" t="s">
        <v>30</v>
      </c>
    </row>
    <row r="4" spans="1:13" ht="127.9" customHeight="1">
      <c r="A4" s="283"/>
      <c r="B4" s="177"/>
      <c r="C4" s="178"/>
      <c r="D4" s="286"/>
      <c r="E4" s="288"/>
      <c r="F4" s="290"/>
      <c r="G4" s="283"/>
      <c r="H4" s="283"/>
      <c r="I4" s="220" t="s">
        <v>848</v>
      </c>
      <c r="J4" s="220" t="s">
        <v>849</v>
      </c>
      <c r="K4" s="283"/>
      <c r="L4" s="292"/>
      <c r="M4" s="294"/>
    </row>
    <row r="5" spans="1:13" ht="56.25">
      <c r="A5" s="180">
        <v>1</v>
      </c>
      <c r="B5" s="180"/>
      <c r="C5" s="181"/>
      <c r="D5" s="182" t="s">
        <v>726</v>
      </c>
      <c r="E5" s="183">
        <v>195000</v>
      </c>
      <c r="F5" s="181"/>
      <c r="G5" s="181"/>
      <c r="H5" s="184" t="s">
        <v>735</v>
      </c>
      <c r="I5" s="183">
        <v>195000</v>
      </c>
      <c r="J5" s="183">
        <f>E5-I5</f>
        <v>0</v>
      </c>
      <c r="K5" s="182"/>
      <c r="L5" s="182" t="s">
        <v>793</v>
      </c>
      <c r="M5" s="181"/>
    </row>
    <row r="6" spans="1:13" ht="56.25">
      <c r="A6" s="180">
        <v>2</v>
      </c>
      <c r="B6" s="180"/>
      <c r="C6" s="181"/>
      <c r="D6" s="182" t="s">
        <v>736</v>
      </c>
      <c r="E6" s="183">
        <v>447750</v>
      </c>
      <c r="F6" s="181"/>
      <c r="G6" s="181"/>
      <c r="H6" s="184" t="s">
        <v>737</v>
      </c>
      <c r="I6" s="183">
        <v>0</v>
      </c>
      <c r="J6" s="183">
        <f t="shared" ref="J6:J65" si="0">E6-I6</f>
        <v>447750</v>
      </c>
      <c r="K6" s="182"/>
      <c r="L6" s="182" t="s">
        <v>793</v>
      </c>
      <c r="M6" s="181"/>
    </row>
    <row r="7" spans="1:13" ht="56.25">
      <c r="A7" s="180">
        <v>3</v>
      </c>
      <c r="B7" s="180"/>
      <c r="C7" s="181"/>
      <c r="D7" s="182" t="s">
        <v>727</v>
      </c>
      <c r="E7" s="185">
        <v>6000</v>
      </c>
      <c r="F7" s="181"/>
      <c r="G7" s="181"/>
      <c r="H7" s="184" t="s">
        <v>738</v>
      </c>
      <c r="I7" s="183">
        <v>6000</v>
      </c>
      <c r="J7" s="183">
        <f t="shared" si="0"/>
        <v>0</v>
      </c>
      <c r="K7" s="182"/>
      <c r="L7" s="182" t="s">
        <v>793</v>
      </c>
      <c r="M7" s="181"/>
    </row>
    <row r="8" spans="1:13" ht="56.25">
      <c r="A8" s="180">
        <v>4</v>
      </c>
      <c r="B8" s="180"/>
      <c r="C8" s="181"/>
      <c r="D8" s="182" t="s">
        <v>728</v>
      </c>
      <c r="E8" s="185">
        <v>3540</v>
      </c>
      <c r="F8" s="181"/>
      <c r="G8" s="181"/>
      <c r="H8" s="184" t="s">
        <v>739</v>
      </c>
      <c r="I8" s="183">
        <v>3540</v>
      </c>
      <c r="J8" s="183">
        <f t="shared" si="0"/>
        <v>0</v>
      </c>
      <c r="K8" s="182"/>
      <c r="L8" s="182" t="s">
        <v>793</v>
      </c>
      <c r="M8" s="181"/>
    </row>
    <row r="9" spans="1:13" ht="56.25">
      <c r="A9" s="180">
        <v>5</v>
      </c>
      <c r="B9" s="180"/>
      <c r="C9" s="181"/>
      <c r="D9" s="182" t="s">
        <v>729</v>
      </c>
      <c r="E9" s="185">
        <v>6445.2</v>
      </c>
      <c r="F9" s="181"/>
      <c r="G9" s="181"/>
      <c r="H9" s="184" t="s">
        <v>738</v>
      </c>
      <c r="I9" s="183">
        <v>6445.2</v>
      </c>
      <c r="J9" s="183">
        <f t="shared" si="0"/>
        <v>0</v>
      </c>
      <c r="K9" s="182"/>
      <c r="L9" s="182" t="s">
        <v>793</v>
      </c>
      <c r="M9" s="181"/>
    </row>
    <row r="10" spans="1:13" ht="56.25">
      <c r="A10" s="180">
        <v>6</v>
      </c>
      <c r="B10" s="180"/>
      <c r="C10" s="181"/>
      <c r="D10" s="182" t="s">
        <v>730</v>
      </c>
      <c r="E10" s="184">
        <v>27000</v>
      </c>
      <c r="F10" s="181"/>
      <c r="G10" s="181"/>
      <c r="H10" s="186">
        <v>40897</v>
      </c>
      <c r="I10" s="188">
        <v>27000</v>
      </c>
      <c r="J10" s="183">
        <f t="shared" si="0"/>
        <v>0</v>
      </c>
      <c r="K10" s="181"/>
      <c r="L10" s="182" t="s">
        <v>793</v>
      </c>
      <c r="M10" s="181"/>
    </row>
    <row r="11" spans="1:13" ht="56.25">
      <c r="A11" s="180">
        <v>7</v>
      </c>
      <c r="B11" s="181"/>
      <c r="C11" s="181"/>
      <c r="D11" s="187" t="s">
        <v>731</v>
      </c>
      <c r="E11" s="185">
        <v>3400</v>
      </c>
      <c r="F11" s="181"/>
      <c r="G11" s="181"/>
      <c r="H11" s="184" t="s">
        <v>741</v>
      </c>
      <c r="I11" s="183">
        <v>3400</v>
      </c>
      <c r="J11" s="183">
        <f t="shared" si="0"/>
        <v>0</v>
      </c>
      <c r="K11" s="182"/>
      <c r="L11" s="182" t="s">
        <v>793</v>
      </c>
      <c r="M11" s="182"/>
    </row>
    <row r="12" spans="1:13" ht="56.25">
      <c r="A12" s="180">
        <v>8</v>
      </c>
      <c r="B12" s="181"/>
      <c r="C12" s="181"/>
      <c r="D12" s="182" t="s">
        <v>732</v>
      </c>
      <c r="E12" s="185">
        <v>7000</v>
      </c>
      <c r="F12" s="181"/>
      <c r="G12" s="181"/>
      <c r="H12" s="184" t="s">
        <v>742</v>
      </c>
      <c r="I12" s="183">
        <v>7000</v>
      </c>
      <c r="J12" s="183">
        <f t="shared" si="0"/>
        <v>0</v>
      </c>
      <c r="K12" s="182"/>
      <c r="L12" s="182" t="s">
        <v>793</v>
      </c>
      <c r="M12" s="182"/>
    </row>
    <row r="13" spans="1:13" ht="21.6" customHeight="1">
      <c r="A13" s="180">
        <v>9</v>
      </c>
      <c r="B13" s="181"/>
      <c r="C13" s="181"/>
      <c r="D13" s="182" t="s">
        <v>733</v>
      </c>
      <c r="E13" s="185">
        <v>3100</v>
      </c>
      <c r="F13" s="181"/>
      <c r="G13" s="181"/>
      <c r="H13" s="184" t="s">
        <v>739</v>
      </c>
      <c r="I13" s="183">
        <v>3100</v>
      </c>
      <c r="J13" s="183">
        <f t="shared" si="0"/>
        <v>0</v>
      </c>
      <c r="K13" s="182"/>
      <c r="L13" s="182" t="s">
        <v>793</v>
      </c>
      <c r="M13" s="182"/>
    </row>
    <row r="14" spans="1:13" ht="56.25">
      <c r="A14" s="180">
        <v>10</v>
      </c>
      <c r="B14" s="181"/>
      <c r="C14" s="181"/>
      <c r="D14" s="182" t="s">
        <v>734</v>
      </c>
      <c r="E14" s="185">
        <v>5943.4</v>
      </c>
      <c r="F14" s="181"/>
      <c r="G14" s="181"/>
      <c r="H14" s="184" t="s">
        <v>738</v>
      </c>
      <c r="I14" s="183">
        <v>5943.4</v>
      </c>
      <c r="J14" s="183">
        <f t="shared" si="0"/>
        <v>0</v>
      </c>
      <c r="K14" s="182"/>
      <c r="L14" s="182" t="s">
        <v>793</v>
      </c>
      <c r="M14" s="182"/>
    </row>
    <row r="15" spans="1:13" ht="26.45" customHeight="1">
      <c r="A15" s="180">
        <v>11</v>
      </c>
      <c r="B15" s="181"/>
      <c r="C15" s="181"/>
      <c r="D15" s="182" t="s">
        <v>743</v>
      </c>
      <c r="E15" s="188">
        <v>642</v>
      </c>
      <c r="F15" s="181"/>
      <c r="G15" s="181"/>
      <c r="H15" s="184" t="s">
        <v>765</v>
      </c>
      <c r="I15" s="183">
        <v>642</v>
      </c>
      <c r="J15" s="183">
        <f t="shared" si="0"/>
        <v>0</v>
      </c>
      <c r="K15" s="182"/>
      <c r="L15" s="182" t="s">
        <v>793</v>
      </c>
      <c r="M15" s="182"/>
    </row>
    <row r="16" spans="1:13" ht="26.45" customHeight="1">
      <c r="A16" s="180">
        <v>12</v>
      </c>
      <c r="B16" s="181"/>
      <c r="C16" s="181"/>
      <c r="D16" s="182" t="s">
        <v>744</v>
      </c>
      <c r="E16" s="188">
        <v>530</v>
      </c>
      <c r="F16" s="181"/>
      <c r="G16" s="181"/>
      <c r="H16" s="184" t="s">
        <v>765</v>
      </c>
      <c r="I16" s="183">
        <f>E16</f>
        <v>530</v>
      </c>
      <c r="J16" s="183">
        <f t="shared" si="0"/>
        <v>0</v>
      </c>
      <c r="K16" s="182"/>
      <c r="L16" s="182" t="s">
        <v>793</v>
      </c>
      <c r="M16" s="182"/>
    </row>
    <row r="17" spans="1:13" ht="30.6" customHeight="1">
      <c r="A17" s="180">
        <v>13</v>
      </c>
      <c r="B17" s="181"/>
      <c r="C17" s="181"/>
      <c r="D17" s="182" t="s">
        <v>745</v>
      </c>
      <c r="E17" s="185">
        <v>1473</v>
      </c>
      <c r="F17" s="181"/>
      <c r="G17" s="181"/>
      <c r="H17" s="184" t="s">
        <v>765</v>
      </c>
      <c r="I17" s="183">
        <f>E17</f>
        <v>1473</v>
      </c>
      <c r="J17" s="183">
        <f t="shared" si="0"/>
        <v>0</v>
      </c>
      <c r="K17" s="182"/>
      <c r="L17" s="182" t="s">
        <v>793</v>
      </c>
      <c r="M17" s="182"/>
    </row>
    <row r="18" spans="1:13" ht="23.45" customHeight="1">
      <c r="A18" s="180">
        <v>14</v>
      </c>
      <c r="B18" s="181"/>
      <c r="C18" s="181"/>
      <c r="D18" s="182" t="s">
        <v>746</v>
      </c>
      <c r="E18" s="188">
        <v>208</v>
      </c>
      <c r="F18" s="181"/>
      <c r="G18" s="181"/>
      <c r="H18" s="184" t="s">
        <v>765</v>
      </c>
      <c r="I18" s="183">
        <f t="shared" ref="I18:I27" si="1">E18</f>
        <v>208</v>
      </c>
      <c r="J18" s="183">
        <f t="shared" si="0"/>
        <v>0</v>
      </c>
      <c r="K18" s="182"/>
      <c r="L18" s="182" t="s">
        <v>793</v>
      </c>
      <c r="M18" s="182"/>
    </row>
    <row r="19" spans="1:13" ht="56.25">
      <c r="A19" s="180">
        <v>15</v>
      </c>
      <c r="B19" s="181"/>
      <c r="C19" s="181"/>
      <c r="D19" s="182" t="s">
        <v>747</v>
      </c>
      <c r="E19" s="185">
        <v>2310</v>
      </c>
      <c r="F19" s="181"/>
      <c r="G19" s="181"/>
      <c r="H19" s="184" t="s">
        <v>765</v>
      </c>
      <c r="I19" s="183">
        <f t="shared" si="1"/>
        <v>2310</v>
      </c>
      <c r="J19" s="183">
        <f t="shared" si="0"/>
        <v>0</v>
      </c>
      <c r="K19" s="182"/>
      <c r="L19" s="182" t="s">
        <v>793</v>
      </c>
      <c r="M19" s="182"/>
    </row>
    <row r="20" spans="1:13" ht="56.25">
      <c r="A20" s="180">
        <v>16</v>
      </c>
      <c r="B20" s="181"/>
      <c r="C20" s="181"/>
      <c r="D20" s="182" t="s">
        <v>748</v>
      </c>
      <c r="E20" s="188">
        <v>110</v>
      </c>
      <c r="F20" s="181"/>
      <c r="G20" s="181"/>
      <c r="H20" s="184" t="s">
        <v>765</v>
      </c>
      <c r="I20" s="183">
        <f t="shared" si="1"/>
        <v>110</v>
      </c>
      <c r="J20" s="183">
        <f t="shared" si="0"/>
        <v>0</v>
      </c>
      <c r="K20" s="182"/>
      <c r="L20" s="182" t="s">
        <v>793</v>
      </c>
      <c r="M20" s="182"/>
    </row>
    <row r="21" spans="1:13" ht="56.25">
      <c r="A21" s="180">
        <v>17</v>
      </c>
      <c r="B21" s="181"/>
      <c r="C21" s="181"/>
      <c r="D21" s="182" t="s">
        <v>749</v>
      </c>
      <c r="E21" s="188">
        <v>849</v>
      </c>
      <c r="F21" s="181"/>
      <c r="G21" s="181"/>
      <c r="H21" s="184" t="s">
        <v>765</v>
      </c>
      <c r="I21" s="183">
        <f t="shared" si="1"/>
        <v>849</v>
      </c>
      <c r="J21" s="183">
        <f t="shared" si="0"/>
        <v>0</v>
      </c>
      <c r="K21" s="182"/>
      <c r="L21" s="182" t="s">
        <v>793</v>
      </c>
      <c r="M21" s="182"/>
    </row>
    <row r="22" spans="1:13" ht="56.25">
      <c r="A22" s="180">
        <v>18</v>
      </c>
      <c r="B22" s="181"/>
      <c r="C22" s="181"/>
      <c r="D22" s="182" t="s">
        <v>750</v>
      </c>
      <c r="E22" s="188">
        <v>1</v>
      </c>
      <c r="F22" s="181"/>
      <c r="G22" s="181"/>
      <c r="H22" s="184" t="s">
        <v>765</v>
      </c>
      <c r="I22" s="183">
        <f t="shared" si="1"/>
        <v>1</v>
      </c>
      <c r="J22" s="183">
        <f t="shared" si="0"/>
        <v>0</v>
      </c>
      <c r="K22" s="182"/>
      <c r="L22" s="182" t="s">
        <v>793</v>
      </c>
      <c r="M22" s="182"/>
    </row>
    <row r="23" spans="1:13" ht="56.25">
      <c r="A23" s="180">
        <v>19</v>
      </c>
      <c r="B23" s="181"/>
      <c r="C23" s="181"/>
      <c r="D23" s="182" t="s">
        <v>751</v>
      </c>
      <c r="E23" s="188">
        <v>1</v>
      </c>
      <c r="F23" s="181"/>
      <c r="G23" s="181"/>
      <c r="H23" s="184" t="s">
        <v>765</v>
      </c>
      <c r="I23" s="183">
        <f t="shared" si="1"/>
        <v>1</v>
      </c>
      <c r="J23" s="183">
        <f t="shared" si="0"/>
        <v>0</v>
      </c>
      <c r="K23" s="182"/>
      <c r="L23" s="182" t="s">
        <v>793</v>
      </c>
      <c r="M23" s="182"/>
    </row>
    <row r="24" spans="1:13" ht="56.25">
      <c r="A24" s="180">
        <v>20</v>
      </c>
      <c r="B24" s="181"/>
      <c r="C24" s="181"/>
      <c r="D24" s="182" t="s">
        <v>752</v>
      </c>
      <c r="E24" s="188">
        <v>1</v>
      </c>
      <c r="F24" s="181"/>
      <c r="G24" s="181"/>
      <c r="H24" s="184" t="s">
        <v>765</v>
      </c>
      <c r="I24" s="183">
        <f t="shared" si="1"/>
        <v>1</v>
      </c>
      <c r="J24" s="183">
        <f t="shared" si="0"/>
        <v>0</v>
      </c>
      <c r="K24" s="182"/>
      <c r="L24" s="182" t="s">
        <v>793</v>
      </c>
      <c r="M24" s="182"/>
    </row>
    <row r="25" spans="1:13" ht="56.25">
      <c r="A25" s="180">
        <v>21</v>
      </c>
      <c r="B25" s="181"/>
      <c r="C25" s="181"/>
      <c r="D25" s="182" t="s">
        <v>753</v>
      </c>
      <c r="E25" s="188">
        <v>1</v>
      </c>
      <c r="F25" s="181"/>
      <c r="G25" s="181"/>
      <c r="H25" s="184" t="s">
        <v>765</v>
      </c>
      <c r="I25" s="183">
        <f t="shared" si="1"/>
        <v>1</v>
      </c>
      <c r="J25" s="183">
        <f t="shared" si="0"/>
        <v>0</v>
      </c>
      <c r="K25" s="182"/>
      <c r="L25" s="182" t="s">
        <v>793</v>
      </c>
      <c r="M25" s="182"/>
    </row>
    <row r="26" spans="1:13" ht="56.25">
      <c r="A26" s="180">
        <v>22</v>
      </c>
      <c r="B26" s="181"/>
      <c r="C26" s="181"/>
      <c r="D26" s="182" t="s">
        <v>754</v>
      </c>
      <c r="E26" s="185">
        <v>1312</v>
      </c>
      <c r="F26" s="181"/>
      <c r="G26" s="181"/>
      <c r="H26" s="184" t="s">
        <v>765</v>
      </c>
      <c r="I26" s="183">
        <f t="shared" si="1"/>
        <v>1312</v>
      </c>
      <c r="J26" s="183">
        <f t="shared" si="0"/>
        <v>0</v>
      </c>
      <c r="K26" s="182"/>
      <c r="L26" s="182" t="s">
        <v>793</v>
      </c>
      <c r="M26" s="182"/>
    </row>
    <row r="27" spans="1:13" ht="56.25">
      <c r="A27" s="180">
        <v>23</v>
      </c>
      <c r="B27" s="181"/>
      <c r="C27" s="181"/>
      <c r="D27" s="182" t="s">
        <v>755</v>
      </c>
      <c r="E27" s="185">
        <v>2200</v>
      </c>
      <c r="F27" s="181"/>
      <c r="G27" s="181"/>
      <c r="H27" s="184" t="s">
        <v>766</v>
      </c>
      <c r="I27" s="183">
        <f t="shared" si="1"/>
        <v>2200</v>
      </c>
      <c r="J27" s="183">
        <f t="shared" si="0"/>
        <v>0</v>
      </c>
      <c r="K27" s="182"/>
      <c r="L27" s="182" t="s">
        <v>793</v>
      </c>
      <c r="M27" s="182"/>
    </row>
    <row r="28" spans="1:13" ht="56.25">
      <c r="A28" s="180">
        <v>24</v>
      </c>
      <c r="B28" s="181"/>
      <c r="C28" s="181"/>
      <c r="D28" s="182" t="s">
        <v>756</v>
      </c>
      <c r="E28" s="188">
        <v>749</v>
      </c>
      <c r="F28" s="181"/>
      <c r="G28" s="181"/>
      <c r="H28" s="184" t="s">
        <v>765</v>
      </c>
      <c r="I28" s="183">
        <v>749</v>
      </c>
      <c r="J28" s="183">
        <f t="shared" si="0"/>
        <v>0</v>
      </c>
      <c r="K28" s="182"/>
      <c r="L28" s="182" t="s">
        <v>793</v>
      </c>
      <c r="M28" s="182"/>
    </row>
    <row r="29" spans="1:13" ht="56.25">
      <c r="A29" s="180">
        <v>25</v>
      </c>
      <c r="B29" s="181"/>
      <c r="C29" s="181"/>
      <c r="D29" s="182" t="s">
        <v>757</v>
      </c>
      <c r="E29" s="185">
        <v>2420</v>
      </c>
      <c r="F29" s="181"/>
      <c r="G29" s="181"/>
      <c r="H29" s="184" t="s">
        <v>765</v>
      </c>
      <c r="I29" s="183">
        <v>2420</v>
      </c>
      <c r="J29" s="183">
        <f t="shared" si="0"/>
        <v>0</v>
      </c>
      <c r="K29" s="182"/>
      <c r="L29" s="182" t="s">
        <v>793</v>
      </c>
      <c r="M29" s="182"/>
    </row>
    <row r="30" spans="1:13" ht="56.25">
      <c r="A30" s="180">
        <v>26</v>
      </c>
      <c r="B30" s="181"/>
      <c r="C30" s="181"/>
      <c r="D30" s="182" t="s">
        <v>758</v>
      </c>
      <c r="E30" s="188">
        <v>270</v>
      </c>
      <c r="F30" s="181"/>
      <c r="G30" s="181"/>
      <c r="H30" s="184" t="s">
        <v>765</v>
      </c>
      <c r="I30" s="183">
        <f>E30</f>
        <v>270</v>
      </c>
      <c r="J30" s="183">
        <f t="shared" si="0"/>
        <v>0</v>
      </c>
      <c r="K30" s="182"/>
      <c r="L30" s="182" t="s">
        <v>793</v>
      </c>
      <c r="M30" s="182"/>
    </row>
    <row r="31" spans="1:13" ht="56.25">
      <c r="A31" s="180">
        <v>27</v>
      </c>
      <c r="B31" s="181"/>
      <c r="C31" s="181"/>
      <c r="D31" s="182" t="s">
        <v>759</v>
      </c>
      <c r="E31" s="188">
        <v>260</v>
      </c>
      <c r="F31" s="181"/>
      <c r="G31" s="181"/>
      <c r="H31" s="184" t="s">
        <v>765</v>
      </c>
      <c r="I31" s="183">
        <f t="shared" ref="I31:I55" si="2">E31</f>
        <v>260</v>
      </c>
      <c r="J31" s="183">
        <f t="shared" si="0"/>
        <v>0</v>
      </c>
      <c r="K31" s="182"/>
      <c r="L31" s="182" t="s">
        <v>793</v>
      </c>
      <c r="M31" s="182"/>
    </row>
    <row r="32" spans="1:13" ht="56.25">
      <c r="A32" s="180">
        <v>28</v>
      </c>
      <c r="B32" s="181"/>
      <c r="C32" s="181"/>
      <c r="D32" s="182" t="s">
        <v>760</v>
      </c>
      <c r="E32" s="185">
        <v>1569</v>
      </c>
      <c r="F32" s="181"/>
      <c r="G32" s="181"/>
      <c r="H32" s="184" t="s">
        <v>765</v>
      </c>
      <c r="I32" s="183">
        <f t="shared" si="2"/>
        <v>1569</v>
      </c>
      <c r="J32" s="183">
        <f t="shared" si="0"/>
        <v>0</v>
      </c>
      <c r="K32" s="182"/>
      <c r="L32" s="182" t="s">
        <v>793</v>
      </c>
      <c r="M32" s="182"/>
    </row>
    <row r="33" spans="1:13" ht="56.25">
      <c r="A33" s="180">
        <v>29</v>
      </c>
      <c r="B33" s="181"/>
      <c r="C33" s="181"/>
      <c r="D33" s="182" t="s">
        <v>761</v>
      </c>
      <c r="E33" s="188">
        <v>55</v>
      </c>
      <c r="F33" s="181"/>
      <c r="G33" s="181"/>
      <c r="H33" s="184" t="s">
        <v>765</v>
      </c>
      <c r="I33" s="183">
        <f t="shared" si="2"/>
        <v>55</v>
      </c>
      <c r="J33" s="183">
        <f t="shared" si="0"/>
        <v>0</v>
      </c>
      <c r="K33" s="182"/>
      <c r="L33" s="182" t="s">
        <v>793</v>
      </c>
      <c r="M33" s="182"/>
    </row>
    <row r="34" spans="1:13" ht="56.25">
      <c r="A34" s="180">
        <v>30</v>
      </c>
      <c r="B34" s="181"/>
      <c r="C34" s="181"/>
      <c r="D34" s="182" t="s">
        <v>762</v>
      </c>
      <c r="E34" s="188">
        <v>40</v>
      </c>
      <c r="F34" s="181"/>
      <c r="G34" s="181"/>
      <c r="H34" s="184" t="s">
        <v>765</v>
      </c>
      <c r="I34" s="183">
        <f t="shared" si="2"/>
        <v>40</v>
      </c>
      <c r="J34" s="183">
        <f t="shared" si="0"/>
        <v>0</v>
      </c>
      <c r="K34" s="182"/>
      <c r="L34" s="182" t="s">
        <v>793</v>
      </c>
      <c r="M34" s="182"/>
    </row>
    <row r="35" spans="1:13" ht="56.25">
      <c r="A35" s="180">
        <v>31</v>
      </c>
      <c r="B35" s="181"/>
      <c r="C35" s="181"/>
      <c r="D35" s="182" t="s">
        <v>763</v>
      </c>
      <c r="E35" s="188">
        <v>620</v>
      </c>
      <c r="F35" s="181"/>
      <c r="G35" s="181"/>
      <c r="H35" s="184" t="s">
        <v>765</v>
      </c>
      <c r="I35" s="183">
        <f t="shared" si="2"/>
        <v>620</v>
      </c>
      <c r="J35" s="183">
        <f t="shared" si="0"/>
        <v>0</v>
      </c>
      <c r="K35" s="182"/>
      <c r="L35" s="182" t="s">
        <v>793</v>
      </c>
      <c r="M35" s="182"/>
    </row>
    <row r="36" spans="1:13" ht="56.25">
      <c r="A36" s="180">
        <v>32</v>
      </c>
      <c r="B36" s="181"/>
      <c r="C36" s="181"/>
      <c r="D36" s="182" t="s">
        <v>764</v>
      </c>
      <c r="E36" s="188">
        <v>99</v>
      </c>
      <c r="F36" s="181"/>
      <c r="G36" s="181"/>
      <c r="H36" s="184" t="s">
        <v>765</v>
      </c>
      <c r="I36" s="183">
        <f t="shared" si="2"/>
        <v>99</v>
      </c>
      <c r="J36" s="183">
        <f t="shared" si="0"/>
        <v>0</v>
      </c>
      <c r="K36" s="182"/>
      <c r="L36" s="182" t="s">
        <v>793</v>
      </c>
      <c r="M36" s="182"/>
    </row>
    <row r="37" spans="1:13" ht="56.25">
      <c r="A37" s="180">
        <v>33</v>
      </c>
      <c r="B37" s="181"/>
      <c r="C37" s="181"/>
      <c r="D37" s="182" t="s">
        <v>771</v>
      </c>
      <c r="E37" s="185">
        <v>7500</v>
      </c>
      <c r="F37" s="181"/>
      <c r="G37" s="181"/>
      <c r="H37" s="184" t="s">
        <v>782</v>
      </c>
      <c r="I37" s="183">
        <f t="shared" si="2"/>
        <v>7500</v>
      </c>
      <c r="J37" s="183">
        <f t="shared" si="0"/>
        <v>0</v>
      </c>
      <c r="K37" s="184"/>
      <c r="L37" s="182" t="s">
        <v>793</v>
      </c>
      <c r="M37" s="181"/>
    </row>
    <row r="38" spans="1:13" ht="56.25">
      <c r="A38" s="180">
        <v>34</v>
      </c>
      <c r="B38" s="181"/>
      <c r="C38" s="181"/>
      <c r="D38" s="182" t="s">
        <v>772</v>
      </c>
      <c r="E38" s="185">
        <v>5000</v>
      </c>
      <c r="F38" s="181"/>
      <c r="G38" s="181"/>
      <c r="H38" s="184" t="s">
        <v>782</v>
      </c>
      <c r="I38" s="183">
        <f t="shared" si="2"/>
        <v>5000</v>
      </c>
      <c r="J38" s="183">
        <f t="shared" si="0"/>
        <v>0</v>
      </c>
      <c r="K38" s="184"/>
      <c r="L38" s="182" t="s">
        <v>793</v>
      </c>
      <c r="M38" s="181"/>
    </row>
    <row r="39" spans="1:13" ht="56.25">
      <c r="A39" s="180">
        <v>35</v>
      </c>
      <c r="B39" s="181"/>
      <c r="C39" s="181"/>
      <c r="D39" s="182" t="s">
        <v>773</v>
      </c>
      <c r="E39" s="188">
        <v>950</v>
      </c>
      <c r="F39" s="181"/>
      <c r="G39" s="181"/>
      <c r="H39" s="184" t="s">
        <v>782</v>
      </c>
      <c r="I39" s="183">
        <f t="shared" si="2"/>
        <v>950</v>
      </c>
      <c r="J39" s="183">
        <f t="shared" si="0"/>
        <v>0</v>
      </c>
      <c r="K39" s="184"/>
      <c r="L39" s="182" t="s">
        <v>793</v>
      </c>
      <c r="M39" s="181"/>
    </row>
    <row r="40" spans="1:13" ht="56.25">
      <c r="A40" s="180">
        <v>36</v>
      </c>
      <c r="B40" s="181"/>
      <c r="C40" s="181"/>
      <c r="D40" s="182" t="s">
        <v>774</v>
      </c>
      <c r="E40" s="188">
        <v>700</v>
      </c>
      <c r="F40" s="181"/>
      <c r="G40" s="181"/>
      <c r="H40" s="184" t="s">
        <v>782</v>
      </c>
      <c r="I40" s="183">
        <f t="shared" si="2"/>
        <v>700</v>
      </c>
      <c r="J40" s="183">
        <f t="shared" si="0"/>
        <v>0</v>
      </c>
      <c r="K40" s="184"/>
      <c r="L40" s="182" t="s">
        <v>793</v>
      </c>
      <c r="M40" s="181"/>
    </row>
    <row r="41" spans="1:13" ht="56.25">
      <c r="A41" s="180">
        <v>37</v>
      </c>
      <c r="B41" s="181"/>
      <c r="C41" s="181"/>
      <c r="D41" s="182" t="s">
        <v>775</v>
      </c>
      <c r="E41" s="185">
        <v>1518.49</v>
      </c>
      <c r="F41" s="181"/>
      <c r="G41" s="181"/>
      <c r="H41" s="184" t="s">
        <v>782</v>
      </c>
      <c r="I41" s="183">
        <f t="shared" si="2"/>
        <v>1518.49</v>
      </c>
      <c r="J41" s="183">
        <f t="shared" si="0"/>
        <v>0</v>
      </c>
      <c r="K41" s="184"/>
      <c r="L41" s="182" t="s">
        <v>793</v>
      </c>
      <c r="M41" s="181"/>
    </row>
    <row r="42" spans="1:13" ht="56.25">
      <c r="A42" s="180">
        <v>38</v>
      </c>
      <c r="B42" s="181"/>
      <c r="C42" s="181"/>
      <c r="D42" s="182" t="s">
        <v>776</v>
      </c>
      <c r="E42" s="185">
        <v>8000</v>
      </c>
      <c r="F42" s="181"/>
      <c r="G42" s="181"/>
      <c r="H42" s="184" t="s">
        <v>783</v>
      </c>
      <c r="I42" s="183">
        <f t="shared" si="2"/>
        <v>8000</v>
      </c>
      <c r="J42" s="183">
        <f t="shared" si="0"/>
        <v>0</v>
      </c>
      <c r="K42" s="184"/>
      <c r="L42" s="182" t="s">
        <v>793</v>
      </c>
      <c r="M42" s="181"/>
    </row>
    <row r="43" spans="1:13" ht="56.25">
      <c r="A43" s="180">
        <v>39</v>
      </c>
      <c r="B43" s="181"/>
      <c r="C43" s="181"/>
      <c r="D43" s="182" t="s">
        <v>777</v>
      </c>
      <c r="E43" s="185">
        <v>4500</v>
      </c>
      <c r="F43" s="181"/>
      <c r="G43" s="181"/>
      <c r="H43" s="184" t="s">
        <v>783</v>
      </c>
      <c r="I43" s="183">
        <f t="shared" si="2"/>
        <v>4500</v>
      </c>
      <c r="J43" s="183">
        <f t="shared" si="0"/>
        <v>0</v>
      </c>
      <c r="K43" s="184"/>
      <c r="L43" s="182" t="s">
        <v>793</v>
      </c>
      <c r="M43" s="181"/>
    </row>
    <row r="44" spans="1:13" ht="56.25">
      <c r="A44" s="180">
        <v>40</v>
      </c>
      <c r="B44" s="181"/>
      <c r="C44" s="181"/>
      <c r="D44" s="182" t="s">
        <v>778</v>
      </c>
      <c r="E44" s="185">
        <v>4500</v>
      </c>
      <c r="F44" s="181"/>
      <c r="G44" s="181"/>
      <c r="H44" s="184" t="s">
        <v>783</v>
      </c>
      <c r="I44" s="183">
        <f t="shared" si="2"/>
        <v>4500</v>
      </c>
      <c r="J44" s="183">
        <f t="shared" si="0"/>
        <v>0</v>
      </c>
      <c r="K44" s="184"/>
      <c r="L44" s="182" t="s">
        <v>793</v>
      </c>
      <c r="M44" s="181"/>
    </row>
    <row r="45" spans="1:13" ht="56.25">
      <c r="A45" s="180">
        <v>41</v>
      </c>
      <c r="B45" s="181"/>
      <c r="C45" s="181"/>
      <c r="D45" s="182" t="s">
        <v>779</v>
      </c>
      <c r="E45" s="188">
        <v>800</v>
      </c>
      <c r="F45" s="181"/>
      <c r="G45" s="181"/>
      <c r="H45" s="184" t="s">
        <v>783</v>
      </c>
      <c r="I45" s="183">
        <f t="shared" si="2"/>
        <v>800</v>
      </c>
      <c r="J45" s="183">
        <f t="shared" si="0"/>
        <v>0</v>
      </c>
      <c r="K45" s="184"/>
      <c r="L45" s="182" t="s">
        <v>793</v>
      </c>
      <c r="M45" s="181"/>
    </row>
    <row r="46" spans="1:13" ht="56.25">
      <c r="A46" s="180">
        <v>42</v>
      </c>
      <c r="B46" s="181"/>
      <c r="C46" s="181"/>
      <c r="D46" s="182" t="s">
        <v>780</v>
      </c>
      <c r="E46" s="188">
        <v>800</v>
      </c>
      <c r="F46" s="181"/>
      <c r="G46" s="181"/>
      <c r="H46" s="184" t="s">
        <v>783</v>
      </c>
      <c r="I46" s="183">
        <f t="shared" si="2"/>
        <v>800</v>
      </c>
      <c r="J46" s="183">
        <f t="shared" si="0"/>
        <v>0</v>
      </c>
      <c r="K46" s="184"/>
      <c r="L46" s="182" t="s">
        <v>793</v>
      </c>
      <c r="M46" s="181"/>
    </row>
    <row r="47" spans="1:13" ht="56.25">
      <c r="A47" s="180">
        <v>43</v>
      </c>
      <c r="B47" s="181"/>
      <c r="C47" s="181"/>
      <c r="D47" s="182" t="s">
        <v>781</v>
      </c>
      <c r="E47" s="185">
        <v>1400</v>
      </c>
      <c r="F47" s="181"/>
      <c r="G47" s="181"/>
      <c r="H47" s="184" t="s">
        <v>783</v>
      </c>
      <c r="I47" s="183">
        <f t="shared" si="2"/>
        <v>1400</v>
      </c>
      <c r="J47" s="183">
        <f t="shared" si="0"/>
        <v>0</v>
      </c>
      <c r="K47" s="184"/>
      <c r="L47" s="182" t="s">
        <v>793</v>
      </c>
      <c r="M47" s="181"/>
    </row>
    <row r="48" spans="1:13" ht="56.25">
      <c r="A48" s="180">
        <v>44</v>
      </c>
      <c r="B48" s="181"/>
      <c r="C48" s="181"/>
      <c r="D48" s="182" t="s">
        <v>784</v>
      </c>
      <c r="E48" s="183">
        <v>3329</v>
      </c>
      <c r="F48" s="181"/>
      <c r="G48" s="181"/>
      <c r="H48" s="184" t="s">
        <v>791</v>
      </c>
      <c r="I48" s="183">
        <f t="shared" si="2"/>
        <v>3329</v>
      </c>
      <c r="J48" s="183">
        <f t="shared" si="0"/>
        <v>0</v>
      </c>
      <c r="K48" s="182"/>
      <c r="L48" s="182" t="s">
        <v>793</v>
      </c>
      <c r="M48" s="181"/>
    </row>
    <row r="49" spans="1:13" ht="56.25">
      <c r="A49" s="180">
        <v>45</v>
      </c>
      <c r="B49" s="181"/>
      <c r="C49" s="181"/>
      <c r="D49" s="182" t="s">
        <v>785</v>
      </c>
      <c r="E49" s="183">
        <v>1500</v>
      </c>
      <c r="F49" s="181"/>
      <c r="G49" s="181"/>
      <c r="H49" s="184" t="s">
        <v>792</v>
      </c>
      <c r="I49" s="183">
        <f t="shared" si="2"/>
        <v>1500</v>
      </c>
      <c r="J49" s="183">
        <f t="shared" si="0"/>
        <v>0</v>
      </c>
      <c r="K49" s="182"/>
      <c r="L49" s="182" t="s">
        <v>793</v>
      </c>
      <c r="M49" s="181"/>
    </row>
    <row r="50" spans="1:13" ht="56.25">
      <c r="A50" s="180">
        <v>46</v>
      </c>
      <c r="B50" s="181"/>
      <c r="C50" s="181"/>
      <c r="D50" s="182" t="s">
        <v>786</v>
      </c>
      <c r="E50" s="183">
        <v>3000</v>
      </c>
      <c r="F50" s="181"/>
      <c r="G50" s="181"/>
      <c r="H50" s="184" t="s">
        <v>792</v>
      </c>
      <c r="I50" s="183">
        <f t="shared" si="2"/>
        <v>3000</v>
      </c>
      <c r="J50" s="183">
        <f t="shared" si="0"/>
        <v>0</v>
      </c>
      <c r="K50" s="182"/>
      <c r="L50" s="182" t="s">
        <v>793</v>
      </c>
      <c r="M50" s="181"/>
    </row>
    <row r="51" spans="1:13" ht="56.25">
      <c r="A51" s="180">
        <v>47</v>
      </c>
      <c r="B51" s="181"/>
      <c r="C51" s="181"/>
      <c r="D51" s="182" t="s">
        <v>787</v>
      </c>
      <c r="E51" s="183">
        <v>1488</v>
      </c>
      <c r="F51" s="181"/>
      <c r="G51" s="181"/>
      <c r="H51" s="184" t="s">
        <v>792</v>
      </c>
      <c r="I51" s="183">
        <f t="shared" si="2"/>
        <v>1488</v>
      </c>
      <c r="J51" s="183">
        <f t="shared" si="0"/>
        <v>0</v>
      </c>
      <c r="K51" s="182"/>
      <c r="L51" s="182" t="s">
        <v>793</v>
      </c>
      <c r="M51" s="181"/>
    </row>
    <row r="52" spans="1:13" ht="56.25">
      <c r="A52" s="180">
        <v>48</v>
      </c>
      <c r="B52" s="181"/>
      <c r="C52" s="181"/>
      <c r="D52" s="182" t="s">
        <v>788</v>
      </c>
      <c r="E52" s="183">
        <v>54.39</v>
      </c>
      <c r="F52" s="181"/>
      <c r="G52" s="181"/>
      <c r="H52" s="184" t="s">
        <v>792</v>
      </c>
      <c r="I52" s="183">
        <f t="shared" si="2"/>
        <v>54.39</v>
      </c>
      <c r="J52" s="183">
        <f t="shared" si="0"/>
        <v>0</v>
      </c>
      <c r="K52" s="182"/>
      <c r="L52" s="182" t="s">
        <v>793</v>
      </c>
      <c r="M52" s="181"/>
    </row>
    <row r="53" spans="1:13" ht="56.25">
      <c r="A53" s="180">
        <v>49</v>
      </c>
      <c r="B53" s="181"/>
      <c r="C53" s="181"/>
      <c r="D53" s="182" t="s">
        <v>789</v>
      </c>
      <c r="E53" s="183">
        <v>6000</v>
      </c>
      <c r="F53" s="181"/>
      <c r="G53" s="181"/>
      <c r="H53" s="184" t="s">
        <v>792</v>
      </c>
      <c r="I53" s="183">
        <f t="shared" si="2"/>
        <v>6000</v>
      </c>
      <c r="J53" s="183">
        <f t="shared" si="0"/>
        <v>0</v>
      </c>
      <c r="K53" s="182"/>
      <c r="L53" s="182" t="s">
        <v>793</v>
      </c>
      <c r="M53" s="181"/>
    </row>
    <row r="54" spans="1:13" ht="56.25">
      <c r="A54" s="180">
        <v>50</v>
      </c>
      <c r="B54" s="181"/>
      <c r="C54" s="181"/>
      <c r="D54" s="182" t="s">
        <v>790</v>
      </c>
      <c r="E54" s="184">
        <v>4500</v>
      </c>
      <c r="F54" s="181"/>
      <c r="G54" s="181"/>
      <c r="H54" s="184" t="s">
        <v>792</v>
      </c>
      <c r="I54" s="183">
        <f t="shared" si="2"/>
        <v>4500</v>
      </c>
      <c r="J54" s="183">
        <f t="shared" si="0"/>
        <v>0</v>
      </c>
      <c r="K54" s="182"/>
      <c r="L54" s="182" t="s">
        <v>793</v>
      </c>
      <c r="M54" s="181"/>
    </row>
    <row r="55" spans="1:13" ht="56.25">
      <c r="A55" s="180">
        <v>51</v>
      </c>
      <c r="B55" s="152"/>
      <c r="C55" s="181"/>
      <c r="D55" s="199" t="s">
        <v>799</v>
      </c>
      <c r="E55" s="200">
        <v>1020</v>
      </c>
      <c r="F55" s="196"/>
      <c r="G55" s="196"/>
      <c r="H55" s="198" t="s">
        <v>810</v>
      </c>
      <c r="I55" s="183">
        <f t="shared" si="2"/>
        <v>1020</v>
      </c>
      <c r="J55" s="183">
        <f t="shared" si="0"/>
        <v>0</v>
      </c>
      <c r="K55" s="5"/>
      <c r="L55" s="182" t="s">
        <v>793</v>
      </c>
      <c r="M55" s="181"/>
    </row>
    <row r="56" spans="1:13" ht="56.25">
      <c r="A56" s="180">
        <v>52</v>
      </c>
      <c r="B56" s="152"/>
      <c r="C56" s="181"/>
      <c r="D56" s="199" t="s">
        <v>800</v>
      </c>
      <c r="E56" s="200">
        <v>1380</v>
      </c>
      <c r="F56" s="196"/>
      <c r="G56" s="196"/>
      <c r="H56" s="198" t="s">
        <v>810</v>
      </c>
      <c r="I56" s="202">
        <f>E56</f>
        <v>1380</v>
      </c>
      <c r="J56" s="183">
        <f t="shared" si="0"/>
        <v>0</v>
      </c>
      <c r="K56" s="5"/>
      <c r="L56" s="182" t="s">
        <v>793</v>
      </c>
      <c r="M56" s="181"/>
    </row>
    <row r="57" spans="1:13" ht="56.25">
      <c r="A57" s="180">
        <v>53</v>
      </c>
      <c r="B57" s="152"/>
      <c r="C57" s="181"/>
      <c r="D57" s="199" t="s">
        <v>801</v>
      </c>
      <c r="E57" s="200">
        <v>1710</v>
      </c>
      <c r="F57" s="196"/>
      <c r="G57" s="196"/>
      <c r="H57" s="198" t="s">
        <v>810</v>
      </c>
      <c r="I57" s="202">
        <f t="shared" ref="I57:I65" si="3">E57</f>
        <v>1710</v>
      </c>
      <c r="J57" s="183">
        <f t="shared" si="0"/>
        <v>0</v>
      </c>
      <c r="K57" s="5"/>
      <c r="L57" s="182" t="s">
        <v>793</v>
      </c>
      <c r="M57" s="181"/>
    </row>
    <row r="58" spans="1:13" ht="56.25">
      <c r="A58" s="180">
        <v>54</v>
      </c>
      <c r="B58" s="152"/>
      <c r="C58" s="181"/>
      <c r="D58" s="199" t="s">
        <v>802</v>
      </c>
      <c r="E58" s="200">
        <v>2640</v>
      </c>
      <c r="F58" s="196"/>
      <c r="G58" s="196"/>
      <c r="H58" s="198" t="s">
        <v>810</v>
      </c>
      <c r="I58" s="202">
        <f t="shared" si="3"/>
        <v>2640</v>
      </c>
      <c r="J58" s="183">
        <f t="shared" si="0"/>
        <v>0</v>
      </c>
      <c r="K58" s="5"/>
      <c r="L58" s="182" t="s">
        <v>793</v>
      </c>
      <c r="M58" s="181"/>
    </row>
    <row r="59" spans="1:13" ht="56.25">
      <c r="A59" s="180">
        <v>55</v>
      </c>
      <c r="B59" s="152"/>
      <c r="C59" s="181"/>
      <c r="D59" s="199" t="s">
        <v>803</v>
      </c>
      <c r="E59" s="200">
        <v>1860</v>
      </c>
      <c r="F59" s="196"/>
      <c r="G59" s="196"/>
      <c r="H59" s="198" t="s">
        <v>810</v>
      </c>
      <c r="I59" s="202">
        <f t="shared" si="3"/>
        <v>1860</v>
      </c>
      <c r="J59" s="183">
        <f t="shared" si="0"/>
        <v>0</v>
      </c>
      <c r="K59" s="5"/>
      <c r="L59" s="182" t="s">
        <v>793</v>
      </c>
      <c r="M59" s="181"/>
    </row>
    <row r="60" spans="1:13" ht="56.25">
      <c r="A60" s="180">
        <v>56</v>
      </c>
      <c r="B60" s="152"/>
      <c r="C60" s="181"/>
      <c r="D60" s="199" t="s">
        <v>804</v>
      </c>
      <c r="E60" s="201">
        <v>1</v>
      </c>
      <c r="F60" s="196"/>
      <c r="G60" s="196"/>
      <c r="H60" s="198" t="s">
        <v>810</v>
      </c>
      <c r="I60" s="202">
        <f t="shared" si="3"/>
        <v>1</v>
      </c>
      <c r="J60" s="183">
        <f t="shared" si="0"/>
        <v>0</v>
      </c>
      <c r="K60" s="5"/>
      <c r="L60" s="182" t="s">
        <v>793</v>
      </c>
      <c r="M60" s="181"/>
    </row>
    <row r="61" spans="1:13" ht="56.25">
      <c r="A61" s="180">
        <v>57</v>
      </c>
      <c r="B61" s="152"/>
      <c r="C61" s="181"/>
      <c r="D61" s="199" t="s">
        <v>805</v>
      </c>
      <c r="E61" s="201">
        <v>1</v>
      </c>
      <c r="F61" s="196"/>
      <c r="G61" s="196"/>
      <c r="H61" s="198" t="s">
        <v>810</v>
      </c>
      <c r="I61" s="202">
        <f t="shared" si="3"/>
        <v>1</v>
      </c>
      <c r="J61" s="183">
        <f t="shared" si="0"/>
        <v>0</v>
      </c>
      <c r="K61" s="5"/>
      <c r="L61" s="182" t="s">
        <v>793</v>
      </c>
      <c r="M61" s="181"/>
    </row>
    <row r="62" spans="1:13" ht="56.25">
      <c r="A62" s="180">
        <v>58</v>
      </c>
      <c r="B62" s="152"/>
      <c r="C62" s="181"/>
      <c r="D62" s="199" t="s">
        <v>806</v>
      </c>
      <c r="E62" s="200">
        <v>6411.6</v>
      </c>
      <c r="F62" s="196"/>
      <c r="G62" s="196"/>
      <c r="H62" s="198" t="s">
        <v>810</v>
      </c>
      <c r="I62" s="202">
        <f t="shared" si="3"/>
        <v>6411.6</v>
      </c>
      <c r="J62" s="183">
        <f t="shared" si="0"/>
        <v>0</v>
      </c>
      <c r="K62" s="5"/>
      <c r="L62" s="182" t="s">
        <v>793</v>
      </c>
      <c r="M62" s="181"/>
    </row>
    <row r="63" spans="1:13" ht="56.25">
      <c r="A63" s="180">
        <v>59</v>
      </c>
      <c r="B63" s="152"/>
      <c r="C63" s="181"/>
      <c r="D63" s="199" t="s">
        <v>807</v>
      </c>
      <c r="E63" s="200">
        <v>3220</v>
      </c>
      <c r="F63" s="196"/>
      <c r="G63" s="196"/>
      <c r="H63" s="198" t="s">
        <v>810</v>
      </c>
      <c r="I63" s="202">
        <f t="shared" si="3"/>
        <v>3220</v>
      </c>
      <c r="J63" s="183">
        <f t="shared" si="0"/>
        <v>0</v>
      </c>
      <c r="K63" s="5"/>
      <c r="L63" s="182" t="s">
        <v>793</v>
      </c>
      <c r="M63" s="181"/>
    </row>
    <row r="64" spans="1:13" ht="56.25">
      <c r="A64" s="180">
        <v>60</v>
      </c>
      <c r="B64" s="152"/>
      <c r="C64" s="181"/>
      <c r="D64" s="199" t="s">
        <v>808</v>
      </c>
      <c r="E64" s="201">
        <v>1</v>
      </c>
      <c r="F64" s="196"/>
      <c r="G64" s="196"/>
      <c r="H64" s="198" t="s">
        <v>810</v>
      </c>
      <c r="I64" s="202">
        <f t="shared" si="3"/>
        <v>1</v>
      </c>
      <c r="J64" s="183">
        <f t="shared" si="0"/>
        <v>0</v>
      </c>
      <c r="K64" s="5"/>
      <c r="L64" s="182" t="s">
        <v>793</v>
      </c>
      <c r="M64" s="181"/>
    </row>
    <row r="65" spans="1:13" ht="56.25">
      <c r="A65" s="180">
        <v>61</v>
      </c>
      <c r="B65" s="152"/>
      <c r="C65" s="181"/>
      <c r="D65" s="197" t="s">
        <v>809</v>
      </c>
      <c r="E65" s="200">
        <v>2336.8000000000002</v>
      </c>
      <c r="F65" s="196"/>
      <c r="G65" s="196"/>
      <c r="H65" s="198" t="s">
        <v>810</v>
      </c>
      <c r="I65" s="202">
        <f t="shared" si="3"/>
        <v>2336.8000000000002</v>
      </c>
      <c r="J65" s="183">
        <f t="shared" si="0"/>
        <v>0</v>
      </c>
      <c r="K65" s="5"/>
      <c r="L65" s="182" t="s">
        <v>793</v>
      </c>
      <c r="M65" s="181"/>
    </row>
    <row r="66" spans="1:13">
      <c r="A66" s="279"/>
      <c r="B66" s="279"/>
      <c r="C66" s="121"/>
      <c r="D66" s="121"/>
      <c r="E66" s="179">
        <f>SUM(E5:E65)</f>
        <v>797019.88</v>
      </c>
      <c r="F66" s="179">
        <f>SUM(F5:F65)</f>
        <v>0</v>
      </c>
      <c r="G66" s="179">
        <f>SUM(G5:G65)</f>
        <v>0</v>
      </c>
      <c r="H66" s="179"/>
      <c r="I66" s="179">
        <f>SUM(I5:I65)</f>
        <v>349269.87999999995</v>
      </c>
      <c r="J66" s="179">
        <f>SUM(J5:J65)</f>
        <v>447750</v>
      </c>
      <c r="K66" s="121"/>
      <c r="L66" s="121"/>
      <c r="M66" s="121"/>
    </row>
    <row r="67" spans="1:13">
      <c r="A67" s="279"/>
      <c r="B67" s="279"/>
      <c r="C67" s="190"/>
      <c r="D67" s="190"/>
      <c r="E67" s="191"/>
      <c r="F67" s="190"/>
      <c r="G67" s="190"/>
      <c r="H67" s="190"/>
      <c r="I67" s="190"/>
      <c r="J67" s="190"/>
      <c r="K67" s="190"/>
      <c r="L67" s="190"/>
      <c r="M67" s="190"/>
    </row>
    <row r="68" spans="1:13" ht="20.25">
      <c r="A68" s="279"/>
      <c r="B68" s="279"/>
      <c r="C68" s="193"/>
      <c r="D68" s="195" t="s">
        <v>794</v>
      </c>
      <c r="E68" s="194"/>
      <c r="F68" s="154"/>
      <c r="G68" s="154"/>
      <c r="H68" s="154"/>
      <c r="I68" s="154"/>
      <c r="J68" s="154"/>
      <c r="K68" s="195" t="s">
        <v>707</v>
      </c>
      <c r="L68" s="154"/>
      <c r="M68" s="193"/>
    </row>
    <row r="69" spans="1:13" ht="20.25">
      <c r="A69" s="279"/>
      <c r="B69" s="279"/>
      <c r="C69" s="193"/>
      <c r="D69" s="195" t="s">
        <v>708</v>
      </c>
      <c r="E69" s="194"/>
      <c r="F69" s="154"/>
      <c r="G69" s="154"/>
      <c r="H69" s="154"/>
      <c r="I69" s="154"/>
      <c r="J69" s="154"/>
      <c r="K69" s="195" t="s">
        <v>709</v>
      </c>
      <c r="L69" s="154"/>
      <c r="M69" s="193"/>
    </row>
    <row r="70" spans="1:13">
      <c r="A70" s="279"/>
      <c r="B70" s="279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</row>
    <row r="71" spans="1:13">
      <c r="A71" s="279"/>
      <c r="B71" s="279"/>
    </row>
    <row r="72" spans="1:13">
      <c r="A72" s="279"/>
      <c r="B72" s="279"/>
    </row>
    <row r="73" spans="1:13">
      <c r="A73" s="279"/>
      <c r="B73" s="279"/>
    </row>
    <row r="74" spans="1:13">
      <c r="A74" s="279"/>
      <c r="B74" s="279"/>
    </row>
    <row r="75" spans="1:13">
      <c r="A75" s="279"/>
      <c r="B75" s="279"/>
    </row>
    <row r="76" spans="1:13">
      <c r="A76" s="279"/>
      <c r="B76" s="279"/>
    </row>
  </sheetData>
  <mergeCells count="22">
    <mergeCell ref="A1:M1"/>
    <mergeCell ref="A3:A4"/>
    <mergeCell ref="A2:M2"/>
    <mergeCell ref="H3:H4"/>
    <mergeCell ref="D3:D4"/>
    <mergeCell ref="E3:E4"/>
    <mergeCell ref="F3:F4"/>
    <mergeCell ref="G3:G4"/>
    <mergeCell ref="K3:K4"/>
    <mergeCell ref="L3:L4"/>
    <mergeCell ref="M3:M4"/>
    <mergeCell ref="A66:B66"/>
    <mergeCell ref="A67:B67"/>
    <mergeCell ref="A68:B68"/>
    <mergeCell ref="A69:B69"/>
    <mergeCell ref="A70:B70"/>
    <mergeCell ref="A76:B76"/>
    <mergeCell ref="A71:B71"/>
    <mergeCell ref="A72:B72"/>
    <mergeCell ref="A73:B73"/>
    <mergeCell ref="A74:B74"/>
    <mergeCell ref="A75:B75"/>
  </mergeCells>
  <pageMargins left="0.25" right="0.25" top="0.75" bottom="0.75" header="0.3" footer="0.3"/>
  <pageSetup paperSize="9"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19"/>
  <sheetViews>
    <sheetView topLeftCell="A4" zoomScale="55" zoomScaleNormal="55" workbookViewId="0">
      <selection activeCell="H10" sqref="H10"/>
    </sheetView>
  </sheetViews>
  <sheetFormatPr defaultRowHeight="15"/>
  <cols>
    <col min="2" max="2" width="23" customWidth="1"/>
    <col min="3" max="3" width="13.85546875" customWidth="1"/>
    <col min="4" max="4" width="39.42578125" customWidth="1"/>
    <col min="5" max="5" width="39.5703125" customWidth="1"/>
    <col min="6" max="6" width="27.28515625" customWidth="1"/>
    <col min="7" max="7" width="20.140625" customWidth="1"/>
    <col min="8" max="8" width="21.28515625" customWidth="1"/>
    <col min="9" max="9" width="22" customWidth="1"/>
    <col min="10" max="10" width="20.140625" customWidth="1"/>
    <col min="11" max="11" width="17.28515625" customWidth="1"/>
    <col min="12" max="12" width="32.7109375" customWidth="1"/>
    <col min="13" max="13" width="15.85546875" customWidth="1"/>
    <col min="14" max="14" width="17.28515625" customWidth="1"/>
    <col min="15" max="15" width="19.5703125" customWidth="1"/>
    <col min="16" max="16" width="15.5703125" customWidth="1"/>
    <col min="17" max="17" width="19.5703125" customWidth="1"/>
    <col min="18" max="18" width="15.5703125" customWidth="1"/>
  </cols>
  <sheetData>
    <row r="1" spans="1:18" ht="23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68" t="s">
        <v>139</v>
      </c>
      <c r="R1" s="268"/>
    </row>
    <row r="2" spans="1:18" ht="23.25">
      <c r="A2" s="280" t="s">
        <v>0</v>
      </c>
      <c r="B2" s="280"/>
      <c r="C2" s="280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</row>
    <row r="3" spans="1:18" ht="23.25">
      <c r="A3" s="280" t="s">
        <v>612</v>
      </c>
      <c r="B3" s="280"/>
      <c r="C3" s="280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</row>
    <row r="4" spans="1:18" ht="409.5">
      <c r="A4" s="4" t="s">
        <v>4</v>
      </c>
      <c r="B4" s="4" t="s">
        <v>348</v>
      </c>
      <c r="C4" s="49" t="s">
        <v>101</v>
      </c>
      <c r="D4" s="4" t="s">
        <v>1</v>
      </c>
      <c r="E4" s="4" t="s">
        <v>2</v>
      </c>
      <c r="F4" s="4" t="s">
        <v>3</v>
      </c>
      <c r="G4" s="4" t="s">
        <v>5</v>
      </c>
      <c r="H4" s="4" t="s">
        <v>14</v>
      </c>
      <c r="I4" s="4" t="s">
        <v>15</v>
      </c>
      <c r="J4" s="4" t="s">
        <v>13</v>
      </c>
      <c r="K4" s="4" t="s">
        <v>34</v>
      </c>
      <c r="L4" s="4" t="s">
        <v>18</v>
      </c>
      <c r="M4" s="4" t="s">
        <v>16</v>
      </c>
      <c r="N4" s="4" t="s">
        <v>19</v>
      </c>
      <c r="O4" s="4" t="s">
        <v>17</v>
      </c>
      <c r="P4" s="4" t="s">
        <v>6</v>
      </c>
      <c r="Q4" s="63" t="s">
        <v>32</v>
      </c>
      <c r="R4" s="63" t="s">
        <v>33</v>
      </c>
    </row>
    <row r="5" spans="1:18" ht="23.25">
      <c r="A5" s="296" t="s">
        <v>39</v>
      </c>
      <c r="B5" s="297"/>
      <c r="C5" s="297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9"/>
    </row>
    <row r="6" spans="1:18" ht="81">
      <c r="A6" s="46">
        <v>1</v>
      </c>
      <c r="B6" s="16" t="s">
        <v>433</v>
      </c>
      <c r="C6" s="46">
        <v>1010314</v>
      </c>
      <c r="D6" s="34" t="s">
        <v>277</v>
      </c>
      <c r="E6" s="16" t="s">
        <v>278</v>
      </c>
      <c r="F6" s="34" t="s">
        <v>279</v>
      </c>
      <c r="G6" s="46" t="s">
        <v>280</v>
      </c>
      <c r="H6" s="16">
        <v>39249.14</v>
      </c>
      <c r="I6" s="16">
        <v>39249.14</v>
      </c>
      <c r="J6" s="62">
        <v>0</v>
      </c>
      <c r="K6" s="16">
        <v>39249.14</v>
      </c>
      <c r="L6" s="16" t="s">
        <v>281</v>
      </c>
      <c r="M6" s="34" t="s">
        <v>282</v>
      </c>
      <c r="N6" s="34"/>
      <c r="O6" s="34"/>
      <c r="P6" s="46" t="s">
        <v>48</v>
      </c>
      <c r="Q6" s="46"/>
      <c r="R6" s="46"/>
    </row>
    <row r="7" spans="1:18" ht="81">
      <c r="A7" s="46">
        <v>2</v>
      </c>
      <c r="B7" s="16" t="s">
        <v>507</v>
      </c>
      <c r="C7" s="39" t="s">
        <v>510</v>
      </c>
      <c r="D7" s="34" t="s">
        <v>277</v>
      </c>
      <c r="E7" s="5" t="s">
        <v>508</v>
      </c>
      <c r="F7" s="5" t="s">
        <v>509</v>
      </c>
      <c r="G7" s="46">
        <v>3594</v>
      </c>
      <c r="H7" s="16">
        <v>684657</v>
      </c>
      <c r="I7" s="16">
        <v>684657</v>
      </c>
      <c r="J7" s="62">
        <v>0</v>
      </c>
      <c r="K7" s="16">
        <v>684657</v>
      </c>
      <c r="L7" s="16" t="s">
        <v>522</v>
      </c>
      <c r="M7" s="66">
        <v>42662</v>
      </c>
      <c r="N7" s="34"/>
      <c r="O7" s="34"/>
      <c r="P7" s="46" t="s">
        <v>48</v>
      </c>
      <c r="Q7" s="46"/>
      <c r="R7" s="46"/>
    </row>
    <row r="8" spans="1:18" ht="23.25">
      <c r="A8" s="61"/>
      <c r="B8" s="61"/>
      <c r="C8" s="61"/>
      <c r="D8" s="8" t="s">
        <v>161</v>
      </c>
      <c r="E8" s="15"/>
      <c r="F8" s="15"/>
      <c r="G8" s="61"/>
      <c r="H8" s="46">
        <f>SUM(H6:H7)</f>
        <v>723906.14</v>
      </c>
      <c r="I8" s="46">
        <f>SUM(I6+I7)</f>
        <v>723906.14</v>
      </c>
      <c r="J8" s="46">
        <f>J6+J7</f>
        <v>0</v>
      </c>
      <c r="K8" s="46">
        <f>SUM(K6+K7)</f>
        <v>723906.14</v>
      </c>
      <c r="L8" s="15"/>
      <c r="M8" s="15"/>
      <c r="N8" s="15"/>
      <c r="O8" s="15"/>
      <c r="P8" s="61"/>
      <c r="Q8" s="61"/>
      <c r="R8" s="61"/>
    </row>
    <row r="9" spans="1:18" ht="23.25">
      <c r="A9" s="300" t="s">
        <v>42</v>
      </c>
      <c r="B9" s="301"/>
      <c r="C9" s="301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3"/>
    </row>
    <row r="10" spans="1:18" ht="101.25">
      <c r="A10" s="16">
        <v>1</v>
      </c>
      <c r="B10" s="16" t="s">
        <v>349</v>
      </c>
      <c r="C10" s="17" t="s">
        <v>102</v>
      </c>
      <c r="D10" s="29" t="s">
        <v>43</v>
      </c>
      <c r="E10" s="16" t="s">
        <v>44</v>
      </c>
      <c r="F10" s="16" t="s">
        <v>313</v>
      </c>
      <c r="G10" s="16">
        <v>33.1</v>
      </c>
      <c r="H10" s="40">
        <v>85320</v>
      </c>
      <c r="I10" s="40">
        <v>85320</v>
      </c>
      <c r="J10" s="18">
        <f>H10-I10</f>
        <v>0</v>
      </c>
      <c r="K10" s="16"/>
      <c r="L10" s="16" t="s">
        <v>45</v>
      </c>
      <c r="M10" s="16" t="s">
        <v>46</v>
      </c>
      <c r="N10" s="16"/>
      <c r="O10" s="16"/>
      <c r="P10" s="16" t="s">
        <v>48</v>
      </c>
      <c r="Q10" s="16" t="s">
        <v>47</v>
      </c>
      <c r="R10" s="19"/>
    </row>
    <row r="11" spans="1:18" ht="60.75">
      <c r="A11" s="16">
        <v>2</v>
      </c>
      <c r="B11" s="16" t="s">
        <v>350</v>
      </c>
      <c r="C11" s="20" t="s">
        <v>103</v>
      </c>
      <c r="D11" s="41" t="s">
        <v>53</v>
      </c>
      <c r="E11" s="33" t="s">
        <v>54</v>
      </c>
      <c r="F11" s="16" t="s">
        <v>314</v>
      </c>
      <c r="G11" s="41">
        <v>573.29999999999995</v>
      </c>
      <c r="H11" s="42">
        <v>360000</v>
      </c>
      <c r="I11" s="42">
        <v>360000</v>
      </c>
      <c r="J11" s="18">
        <f t="shared" ref="J11:J18" si="0">H11-I11</f>
        <v>0</v>
      </c>
      <c r="K11" s="16"/>
      <c r="L11" s="16" t="s">
        <v>55</v>
      </c>
      <c r="M11" s="16" t="s">
        <v>56</v>
      </c>
      <c r="N11" s="16"/>
      <c r="O11" s="16"/>
      <c r="P11" s="16" t="s">
        <v>48</v>
      </c>
      <c r="Q11" s="16" t="s">
        <v>618</v>
      </c>
      <c r="R11" s="16"/>
    </row>
    <row r="12" spans="1:18" ht="60.75">
      <c r="A12" s="16">
        <v>3</v>
      </c>
      <c r="B12" s="16" t="s">
        <v>351</v>
      </c>
      <c r="C12" s="20" t="s">
        <v>104</v>
      </c>
      <c r="D12" s="31" t="s">
        <v>61</v>
      </c>
      <c r="E12" s="33" t="s">
        <v>57</v>
      </c>
      <c r="F12" s="16" t="s">
        <v>315</v>
      </c>
      <c r="G12" s="41">
        <v>35.1</v>
      </c>
      <c r="H12" s="42">
        <v>693000</v>
      </c>
      <c r="I12" s="42">
        <v>693000</v>
      </c>
      <c r="J12" s="18">
        <f t="shared" si="0"/>
        <v>0</v>
      </c>
      <c r="K12" s="16"/>
      <c r="L12" s="31" t="s">
        <v>62</v>
      </c>
      <c r="M12" s="16"/>
      <c r="N12" s="16"/>
      <c r="O12" s="16"/>
      <c r="P12" s="16" t="s">
        <v>48</v>
      </c>
      <c r="Q12" s="16"/>
      <c r="R12" s="16"/>
    </row>
    <row r="13" spans="1:18" ht="60.75">
      <c r="A13" s="16">
        <v>4</v>
      </c>
      <c r="B13" s="16" t="s">
        <v>352</v>
      </c>
      <c r="C13" s="20" t="s">
        <v>105</v>
      </c>
      <c r="D13" s="31" t="s">
        <v>61</v>
      </c>
      <c r="E13" s="33" t="s">
        <v>58</v>
      </c>
      <c r="F13" s="16" t="s">
        <v>316</v>
      </c>
      <c r="G13" s="41">
        <v>34.799999999999997</v>
      </c>
      <c r="H13" s="42">
        <v>693000</v>
      </c>
      <c r="I13" s="42">
        <v>693000</v>
      </c>
      <c r="J13" s="18">
        <f t="shared" si="0"/>
        <v>0</v>
      </c>
      <c r="K13" s="16"/>
      <c r="L13" s="31" t="s">
        <v>63</v>
      </c>
      <c r="M13" s="16"/>
      <c r="N13" s="16"/>
      <c r="O13" s="16"/>
      <c r="P13" s="16" t="s">
        <v>48</v>
      </c>
      <c r="Q13" s="16"/>
      <c r="R13" s="16"/>
    </row>
    <row r="14" spans="1:18" ht="60.75">
      <c r="A14" s="16">
        <v>5</v>
      </c>
      <c r="B14" s="16" t="s">
        <v>353</v>
      </c>
      <c r="C14" s="20" t="s">
        <v>106</v>
      </c>
      <c r="D14" s="31" t="s">
        <v>61</v>
      </c>
      <c r="E14" s="33" t="s">
        <v>59</v>
      </c>
      <c r="F14" s="16" t="s">
        <v>317</v>
      </c>
      <c r="G14" s="41">
        <v>35.299999999999997</v>
      </c>
      <c r="H14" s="42">
        <v>693000</v>
      </c>
      <c r="I14" s="42">
        <v>693000</v>
      </c>
      <c r="J14" s="18">
        <f t="shared" si="0"/>
        <v>0</v>
      </c>
      <c r="K14" s="16"/>
      <c r="L14" s="31" t="s">
        <v>64</v>
      </c>
      <c r="M14" s="16"/>
      <c r="N14" s="16"/>
      <c r="O14" s="16"/>
      <c r="P14" s="16" t="s">
        <v>48</v>
      </c>
      <c r="Q14" s="16"/>
      <c r="R14" s="16"/>
    </row>
    <row r="15" spans="1:18" ht="60.75">
      <c r="A15" s="99">
        <v>6</v>
      </c>
      <c r="B15" s="99" t="s">
        <v>354</v>
      </c>
      <c r="C15" s="23" t="s">
        <v>107</v>
      </c>
      <c r="D15" s="31" t="s">
        <v>61</v>
      </c>
      <c r="E15" s="33" t="s">
        <v>60</v>
      </c>
      <c r="F15" s="99" t="s">
        <v>318</v>
      </c>
      <c r="G15" s="31">
        <v>35</v>
      </c>
      <c r="H15" s="30">
        <v>693000</v>
      </c>
      <c r="I15" s="30">
        <v>693000</v>
      </c>
      <c r="J15" s="100">
        <f t="shared" si="0"/>
        <v>0</v>
      </c>
      <c r="K15" s="99"/>
      <c r="L15" s="31" t="s">
        <v>65</v>
      </c>
      <c r="M15" s="99"/>
      <c r="N15" s="99"/>
      <c r="O15" s="99"/>
      <c r="P15" s="99" t="s">
        <v>48</v>
      </c>
      <c r="Q15" s="99"/>
      <c r="R15" s="99"/>
    </row>
    <row r="16" spans="1:18" ht="60.75">
      <c r="A16" s="16">
        <v>7</v>
      </c>
      <c r="B16" s="16" t="s">
        <v>355</v>
      </c>
      <c r="C16" s="20" t="s">
        <v>108</v>
      </c>
      <c r="D16" s="41" t="s">
        <v>66</v>
      </c>
      <c r="E16" s="39" t="s">
        <v>68</v>
      </c>
      <c r="F16" s="16"/>
      <c r="G16" s="42"/>
      <c r="H16" s="42">
        <v>178362</v>
      </c>
      <c r="I16" s="42">
        <v>30130</v>
      </c>
      <c r="J16" s="18">
        <f t="shared" si="0"/>
        <v>148232</v>
      </c>
      <c r="K16" s="16"/>
      <c r="L16" s="41" t="s">
        <v>69</v>
      </c>
      <c r="M16" s="16"/>
      <c r="N16" s="16"/>
      <c r="O16" s="16"/>
      <c r="P16" s="16" t="s">
        <v>48</v>
      </c>
      <c r="Q16" s="16"/>
      <c r="R16" s="16"/>
    </row>
    <row r="17" spans="1:18" ht="60.75">
      <c r="A17" s="16">
        <v>8</v>
      </c>
      <c r="B17" s="16" t="s">
        <v>356</v>
      </c>
      <c r="C17" s="20" t="s">
        <v>109</v>
      </c>
      <c r="D17" s="41" t="s">
        <v>67</v>
      </c>
      <c r="E17" s="39" t="s">
        <v>68</v>
      </c>
      <c r="F17" s="16"/>
      <c r="G17" s="42"/>
      <c r="H17" s="42">
        <v>68300</v>
      </c>
      <c r="I17" s="42">
        <v>2454</v>
      </c>
      <c r="J17" s="18">
        <f t="shared" si="0"/>
        <v>65846</v>
      </c>
      <c r="K17" s="16"/>
      <c r="L17" s="41" t="s">
        <v>69</v>
      </c>
      <c r="M17" s="16"/>
      <c r="N17" s="16"/>
      <c r="O17" s="16"/>
      <c r="P17" s="16" t="s">
        <v>48</v>
      </c>
      <c r="Q17" s="16"/>
      <c r="R17" s="16"/>
    </row>
    <row r="18" spans="1:18" ht="40.5">
      <c r="A18" s="16">
        <v>9</v>
      </c>
      <c r="B18" s="16" t="s">
        <v>357</v>
      </c>
      <c r="C18" s="20" t="s">
        <v>110</v>
      </c>
      <c r="D18" s="41" t="s">
        <v>274</v>
      </c>
      <c r="E18" s="39" t="s">
        <v>70</v>
      </c>
      <c r="F18" s="16" t="s">
        <v>319</v>
      </c>
      <c r="G18" s="41" t="s">
        <v>273</v>
      </c>
      <c r="H18" s="42">
        <v>288283</v>
      </c>
      <c r="I18" s="42">
        <v>288283</v>
      </c>
      <c r="J18" s="18">
        <f t="shared" si="0"/>
        <v>0</v>
      </c>
      <c r="K18" s="16"/>
      <c r="L18" s="41" t="s">
        <v>71</v>
      </c>
      <c r="M18" s="16"/>
      <c r="N18" s="16"/>
      <c r="O18" s="16"/>
      <c r="P18" s="16" t="s">
        <v>48</v>
      </c>
      <c r="Q18" s="16"/>
      <c r="R18" s="16"/>
    </row>
    <row r="19" spans="1:18" ht="60.75">
      <c r="A19" s="16">
        <v>10</v>
      </c>
      <c r="B19" s="16" t="s">
        <v>358</v>
      </c>
      <c r="C19" s="23" t="s">
        <v>111</v>
      </c>
      <c r="D19" s="29" t="s">
        <v>72</v>
      </c>
      <c r="E19" s="29" t="s">
        <v>74</v>
      </c>
      <c r="F19" s="29" t="s">
        <v>320</v>
      </c>
      <c r="G19" s="29">
        <v>64.2</v>
      </c>
      <c r="H19" s="29">
        <v>1686400</v>
      </c>
      <c r="I19" s="29">
        <v>1686400</v>
      </c>
      <c r="J19" s="18">
        <v>0</v>
      </c>
      <c r="K19" s="16"/>
      <c r="L19" s="31" t="s">
        <v>73</v>
      </c>
      <c r="M19" s="16"/>
      <c r="N19" s="16"/>
      <c r="O19" s="16"/>
      <c r="P19" s="16" t="s">
        <v>48</v>
      </c>
      <c r="Q19" s="16"/>
      <c r="R19" s="16"/>
    </row>
    <row r="20" spans="1:18" ht="60.75">
      <c r="A20" s="16">
        <v>11</v>
      </c>
      <c r="B20" s="16" t="s">
        <v>359</v>
      </c>
      <c r="C20" s="23" t="s">
        <v>113</v>
      </c>
      <c r="D20" s="43" t="s">
        <v>75</v>
      </c>
      <c r="E20" s="43" t="s">
        <v>112</v>
      </c>
      <c r="F20" s="29"/>
      <c r="G20" s="43">
        <v>63.9</v>
      </c>
      <c r="H20" s="30">
        <v>176370.75</v>
      </c>
      <c r="I20" s="30">
        <v>0</v>
      </c>
      <c r="J20" s="30">
        <v>176370.75</v>
      </c>
      <c r="K20" s="16"/>
      <c r="L20" s="31" t="s">
        <v>93</v>
      </c>
      <c r="M20" s="16"/>
      <c r="N20" s="16"/>
      <c r="O20" s="16"/>
      <c r="P20" s="16" t="s">
        <v>48</v>
      </c>
      <c r="Q20" s="16"/>
      <c r="R20" s="16"/>
    </row>
    <row r="21" spans="1:18" ht="60.75">
      <c r="A21" s="16">
        <v>12</v>
      </c>
      <c r="B21" s="16" t="s">
        <v>360</v>
      </c>
      <c r="C21" s="23" t="s">
        <v>114</v>
      </c>
      <c r="D21" s="29" t="s">
        <v>76</v>
      </c>
      <c r="E21" s="29" t="s">
        <v>77</v>
      </c>
      <c r="F21" s="29" t="s">
        <v>321</v>
      </c>
      <c r="G21" s="29">
        <v>24.7</v>
      </c>
      <c r="H21" s="30">
        <v>57279.75</v>
      </c>
      <c r="I21" s="30">
        <v>0</v>
      </c>
      <c r="J21" s="30">
        <v>57279.75</v>
      </c>
      <c r="K21" s="16"/>
      <c r="L21" s="31" t="s">
        <v>94</v>
      </c>
      <c r="M21" s="16"/>
      <c r="N21" s="16"/>
      <c r="O21" s="16"/>
      <c r="P21" s="16" t="s">
        <v>48</v>
      </c>
      <c r="Q21" s="16"/>
      <c r="R21" s="16"/>
    </row>
    <row r="22" spans="1:18" ht="60.75">
      <c r="A22" s="16">
        <v>13</v>
      </c>
      <c r="B22" s="16" t="s">
        <v>361</v>
      </c>
      <c r="C22" s="23" t="s">
        <v>115</v>
      </c>
      <c r="D22" s="29" t="s">
        <v>78</v>
      </c>
      <c r="E22" s="29" t="s">
        <v>77</v>
      </c>
      <c r="F22" s="29" t="s">
        <v>322</v>
      </c>
      <c r="G22" s="29">
        <v>43.7</v>
      </c>
      <c r="H22" s="30">
        <v>99999</v>
      </c>
      <c r="I22" s="30">
        <v>0</v>
      </c>
      <c r="J22" s="30">
        <v>99999</v>
      </c>
      <c r="K22" s="16"/>
      <c r="L22" s="31" t="s">
        <v>94</v>
      </c>
      <c r="M22" s="16"/>
      <c r="N22" s="16"/>
      <c r="O22" s="16"/>
      <c r="P22" s="16" t="s">
        <v>48</v>
      </c>
      <c r="Q22" s="16"/>
      <c r="R22" s="16"/>
    </row>
    <row r="23" spans="1:18" ht="60.75">
      <c r="A23" s="16">
        <v>14</v>
      </c>
      <c r="B23" s="16" t="s">
        <v>362</v>
      </c>
      <c r="C23" s="23" t="s">
        <v>116</v>
      </c>
      <c r="D23" s="29" t="s">
        <v>79</v>
      </c>
      <c r="E23" s="29" t="s">
        <v>80</v>
      </c>
      <c r="F23" s="29" t="s">
        <v>323</v>
      </c>
      <c r="G23" s="29">
        <v>34</v>
      </c>
      <c r="H23" s="30">
        <v>116297</v>
      </c>
      <c r="I23" s="30">
        <v>0</v>
      </c>
      <c r="J23" s="30">
        <v>116297</v>
      </c>
      <c r="K23" s="16"/>
      <c r="L23" s="31" t="s">
        <v>95</v>
      </c>
      <c r="M23" s="16"/>
      <c r="N23" s="16"/>
      <c r="O23" s="16"/>
      <c r="P23" s="16" t="s">
        <v>48</v>
      </c>
      <c r="Q23" s="16"/>
      <c r="R23" s="16"/>
    </row>
    <row r="24" spans="1:18" ht="60.75">
      <c r="A24" s="16">
        <v>15</v>
      </c>
      <c r="B24" s="16" t="s">
        <v>363</v>
      </c>
      <c r="C24" s="23" t="s">
        <v>117</v>
      </c>
      <c r="D24" s="29" t="s">
        <v>81</v>
      </c>
      <c r="E24" s="29" t="s">
        <v>80</v>
      </c>
      <c r="F24" s="29" t="s">
        <v>324</v>
      </c>
      <c r="G24" s="29">
        <v>77.5</v>
      </c>
      <c r="H24" s="30">
        <v>265088</v>
      </c>
      <c r="I24" s="30">
        <v>0</v>
      </c>
      <c r="J24" s="30">
        <v>265088</v>
      </c>
      <c r="K24" s="16"/>
      <c r="L24" s="31" t="s">
        <v>95</v>
      </c>
      <c r="M24" s="16"/>
      <c r="N24" s="16"/>
      <c r="O24" s="16"/>
      <c r="P24" s="16" t="s">
        <v>48</v>
      </c>
      <c r="Q24" s="16"/>
      <c r="R24" s="16"/>
    </row>
    <row r="25" spans="1:18" ht="60.75">
      <c r="A25" s="16">
        <v>16</v>
      </c>
      <c r="B25" s="16" t="s">
        <v>365</v>
      </c>
      <c r="C25" s="23" t="s">
        <v>118</v>
      </c>
      <c r="D25" s="29" t="s">
        <v>75</v>
      </c>
      <c r="E25" s="29" t="s">
        <v>366</v>
      </c>
      <c r="F25" s="29" t="s">
        <v>325</v>
      </c>
      <c r="G25" s="29">
        <v>63.7</v>
      </c>
      <c r="H25" s="30">
        <v>173707.5</v>
      </c>
      <c r="I25" s="30">
        <v>0</v>
      </c>
      <c r="J25" s="30">
        <v>173707.5</v>
      </c>
      <c r="K25" s="16"/>
      <c r="L25" s="31" t="s">
        <v>96</v>
      </c>
      <c r="M25" s="16"/>
      <c r="N25" s="16"/>
      <c r="O25" s="16"/>
      <c r="P25" s="16" t="s">
        <v>48</v>
      </c>
      <c r="Q25" s="16"/>
      <c r="R25" s="16"/>
    </row>
    <row r="26" spans="1:18" ht="60.75">
      <c r="A26" s="16">
        <v>17</v>
      </c>
      <c r="B26" s="16" t="s">
        <v>364</v>
      </c>
      <c r="C26" s="23" t="s">
        <v>119</v>
      </c>
      <c r="D26" s="41" t="s">
        <v>82</v>
      </c>
      <c r="E26" s="29" t="s">
        <v>83</v>
      </c>
      <c r="F26" s="29" t="s">
        <v>326</v>
      </c>
      <c r="G26" s="29">
        <v>63.9</v>
      </c>
      <c r="H26" s="30">
        <v>174264</v>
      </c>
      <c r="I26" s="31">
        <v>0</v>
      </c>
      <c r="J26" s="30">
        <v>174264</v>
      </c>
      <c r="K26" s="16"/>
      <c r="L26" s="31" t="s">
        <v>96</v>
      </c>
      <c r="M26" s="16"/>
      <c r="N26" s="16"/>
      <c r="O26" s="16"/>
      <c r="P26" s="16" t="s">
        <v>48</v>
      </c>
      <c r="Q26" s="16"/>
      <c r="R26" s="16"/>
    </row>
    <row r="27" spans="1:18" ht="60.75">
      <c r="A27" s="16">
        <v>18</v>
      </c>
      <c r="B27" s="16" t="s">
        <v>367</v>
      </c>
      <c r="C27" s="23" t="s">
        <v>120</v>
      </c>
      <c r="D27" s="29" t="s">
        <v>87</v>
      </c>
      <c r="E27" s="29" t="s">
        <v>88</v>
      </c>
      <c r="F27" s="29" t="s">
        <v>327</v>
      </c>
      <c r="G27" s="29">
        <v>49.1</v>
      </c>
      <c r="H27" s="30">
        <v>166592.25</v>
      </c>
      <c r="I27" s="30">
        <v>0</v>
      </c>
      <c r="J27" s="18">
        <v>166592.25</v>
      </c>
      <c r="K27" s="16"/>
      <c r="L27" s="31" t="s">
        <v>97</v>
      </c>
      <c r="M27" s="16"/>
      <c r="N27" s="16"/>
      <c r="O27" s="16"/>
      <c r="P27" s="16" t="s">
        <v>48</v>
      </c>
      <c r="Q27" s="16"/>
      <c r="R27" s="16"/>
    </row>
    <row r="28" spans="1:18" ht="60.75">
      <c r="A28" s="16">
        <v>19</v>
      </c>
      <c r="B28" s="16" t="s">
        <v>368</v>
      </c>
      <c r="C28" s="23" t="s">
        <v>121</v>
      </c>
      <c r="D28" s="29" t="s">
        <v>76</v>
      </c>
      <c r="E28" s="29" t="s">
        <v>89</v>
      </c>
      <c r="F28" s="29" t="s">
        <v>328</v>
      </c>
      <c r="G28" s="29">
        <v>41</v>
      </c>
      <c r="H28" s="30">
        <v>106848</v>
      </c>
      <c r="I28" s="30">
        <v>0</v>
      </c>
      <c r="J28" s="18">
        <v>106848</v>
      </c>
      <c r="K28" s="16"/>
      <c r="L28" s="31" t="s">
        <v>98</v>
      </c>
      <c r="M28" s="16"/>
      <c r="N28" s="16"/>
      <c r="O28" s="16"/>
      <c r="P28" s="16" t="s">
        <v>48</v>
      </c>
      <c r="Q28" s="16"/>
      <c r="R28" s="16"/>
    </row>
    <row r="29" spans="1:18" ht="60.75">
      <c r="A29" s="16">
        <v>20</v>
      </c>
      <c r="B29" s="16" t="s">
        <v>369</v>
      </c>
      <c r="C29" s="23" t="s">
        <v>122</v>
      </c>
      <c r="D29" s="29" t="s">
        <v>84</v>
      </c>
      <c r="E29" s="29" t="s">
        <v>89</v>
      </c>
      <c r="F29" s="29" t="s">
        <v>329</v>
      </c>
      <c r="G29" s="29">
        <v>41.8</v>
      </c>
      <c r="H29" s="30">
        <v>108875.25</v>
      </c>
      <c r="I29" s="30">
        <v>0</v>
      </c>
      <c r="J29" s="30">
        <v>108875.25</v>
      </c>
      <c r="K29" s="16"/>
      <c r="L29" s="31" t="s">
        <v>98</v>
      </c>
      <c r="M29" s="16"/>
      <c r="N29" s="16"/>
      <c r="O29" s="16"/>
      <c r="P29" s="16" t="s">
        <v>48</v>
      </c>
      <c r="Q29" s="16"/>
      <c r="R29" s="16"/>
    </row>
    <row r="30" spans="1:18" ht="60.75">
      <c r="A30" s="16">
        <v>21</v>
      </c>
      <c r="B30" s="16" t="s">
        <v>370</v>
      </c>
      <c r="C30" s="23" t="s">
        <v>123</v>
      </c>
      <c r="D30" s="29" t="s">
        <v>79</v>
      </c>
      <c r="E30" s="29" t="s">
        <v>89</v>
      </c>
      <c r="F30" s="29" t="s">
        <v>330</v>
      </c>
      <c r="G30" s="29">
        <v>39.6</v>
      </c>
      <c r="H30" s="30">
        <v>103151.25</v>
      </c>
      <c r="I30" s="30">
        <v>0</v>
      </c>
      <c r="J30" s="30">
        <v>103151.25</v>
      </c>
      <c r="K30" s="16"/>
      <c r="L30" s="31" t="s">
        <v>98</v>
      </c>
      <c r="M30" s="16"/>
      <c r="N30" s="16"/>
      <c r="O30" s="16"/>
      <c r="P30" s="16" t="s">
        <v>48</v>
      </c>
      <c r="Q30" s="16"/>
      <c r="R30" s="16"/>
    </row>
    <row r="31" spans="1:18" ht="60.75">
      <c r="A31" s="16">
        <v>22</v>
      </c>
      <c r="B31" s="16" t="s">
        <v>371</v>
      </c>
      <c r="C31" s="23" t="s">
        <v>124</v>
      </c>
      <c r="D31" s="29" t="s">
        <v>90</v>
      </c>
      <c r="E31" s="29" t="s">
        <v>89</v>
      </c>
      <c r="F31" s="29" t="s">
        <v>331</v>
      </c>
      <c r="G31" s="29">
        <v>43.1</v>
      </c>
      <c r="H31" s="30">
        <v>112293.75</v>
      </c>
      <c r="I31" s="30">
        <v>0</v>
      </c>
      <c r="J31" s="30">
        <v>112293.75</v>
      </c>
      <c r="K31" s="16"/>
      <c r="L31" s="31" t="s">
        <v>98</v>
      </c>
      <c r="M31" s="16"/>
      <c r="N31" s="16"/>
      <c r="O31" s="16"/>
      <c r="P31" s="16" t="s">
        <v>48</v>
      </c>
      <c r="Q31" s="16"/>
      <c r="R31" s="16"/>
    </row>
    <row r="32" spans="1:18" ht="60.75">
      <c r="A32" s="16">
        <v>23</v>
      </c>
      <c r="B32" s="16" t="s">
        <v>372</v>
      </c>
      <c r="C32" s="23" t="s">
        <v>125</v>
      </c>
      <c r="D32" s="29" t="s">
        <v>91</v>
      </c>
      <c r="E32" s="29" t="s">
        <v>89</v>
      </c>
      <c r="F32" s="29" t="s">
        <v>332</v>
      </c>
      <c r="G32" s="29">
        <v>29.1</v>
      </c>
      <c r="H32" s="30">
        <v>75803.25</v>
      </c>
      <c r="I32" s="30">
        <v>0</v>
      </c>
      <c r="J32" s="30">
        <v>75803.25</v>
      </c>
      <c r="K32" s="16"/>
      <c r="L32" s="31" t="s">
        <v>98</v>
      </c>
      <c r="M32" s="16"/>
      <c r="N32" s="16"/>
      <c r="O32" s="16"/>
      <c r="P32" s="16" t="s">
        <v>48</v>
      </c>
      <c r="Q32" s="16"/>
      <c r="R32" s="16"/>
    </row>
    <row r="33" spans="1:18" ht="60.75">
      <c r="A33" s="16">
        <v>24</v>
      </c>
      <c r="B33" s="16" t="s">
        <v>373</v>
      </c>
      <c r="C33" s="23" t="s">
        <v>126</v>
      </c>
      <c r="D33" s="29" t="s">
        <v>92</v>
      </c>
      <c r="E33" s="29" t="s">
        <v>89</v>
      </c>
      <c r="F33" s="29" t="s">
        <v>333</v>
      </c>
      <c r="G33" s="29">
        <v>44.9</v>
      </c>
      <c r="H33" s="30">
        <v>116984.25</v>
      </c>
      <c r="I33" s="30">
        <v>0</v>
      </c>
      <c r="J33" s="30">
        <v>116984.25</v>
      </c>
      <c r="K33" s="16"/>
      <c r="L33" s="31" t="s">
        <v>98</v>
      </c>
      <c r="M33" s="16"/>
      <c r="N33" s="16"/>
      <c r="O33" s="16"/>
      <c r="P33" s="16" t="s">
        <v>48</v>
      </c>
      <c r="Q33" s="16"/>
      <c r="R33" s="16"/>
    </row>
    <row r="34" spans="1:18" ht="60.75">
      <c r="A34" s="16">
        <v>25</v>
      </c>
      <c r="B34" s="16" t="s">
        <v>374</v>
      </c>
      <c r="C34" s="23" t="s">
        <v>135</v>
      </c>
      <c r="D34" s="35" t="s">
        <v>86</v>
      </c>
      <c r="E34" s="35" t="s">
        <v>89</v>
      </c>
      <c r="F34" s="35" t="s">
        <v>334</v>
      </c>
      <c r="G34" s="35">
        <v>41.4</v>
      </c>
      <c r="H34" s="30">
        <v>107841.74</v>
      </c>
      <c r="I34" s="30">
        <v>0</v>
      </c>
      <c r="J34" s="30">
        <v>107841.74</v>
      </c>
      <c r="K34" s="16"/>
      <c r="L34" s="31" t="s">
        <v>138</v>
      </c>
      <c r="M34" s="16"/>
      <c r="N34" s="16"/>
      <c r="O34" s="16"/>
      <c r="P34" s="16" t="s">
        <v>48</v>
      </c>
      <c r="Q34" s="16"/>
      <c r="R34" s="16"/>
    </row>
    <row r="35" spans="1:18" ht="60.75">
      <c r="A35" s="16">
        <v>26</v>
      </c>
      <c r="B35" s="16" t="s">
        <v>375</v>
      </c>
      <c r="C35" s="23" t="s">
        <v>136</v>
      </c>
      <c r="D35" s="35" t="s">
        <v>137</v>
      </c>
      <c r="E35" s="35" t="s">
        <v>89</v>
      </c>
      <c r="F35" s="35" t="s">
        <v>335</v>
      </c>
      <c r="G35" s="35">
        <v>39.700000000000003</v>
      </c>
      <c r="H35" s="30">
        <v>103429.5</v>
      </c>
      <c r="I35" s="30">
        <v>0</v>
      </c>
      <c r="J35" s="30">
        <v>103429.5</v>
      </c>
      <c r="K35" s="16"/>
      <c r="L35" s="31" t="s">
        <v>138</v>
      </c>
      <c r="M35" s="16"/>
      <c r="N35" s="16"/>
      <c r="O35" s="16"/>
      <c r="P35" s="16" t="s">
        <v>48</v>
      </c>
      <c r="Q35" s="16"/>
      <c r="R35" s="16"/>
    </row>
    <row r="36" spans="1:18" ht="60.75">
      <c r="A36" s="16">
        <v>27</v>
      </c>
      <c r="B36" s="16" t="s">
        <v>421</v>
      </c>
      <c r="C36" s="23" t="s">
        <v>140</v>
      </c>
      <c r="D36" s="16" t="s">
        <v>163</v>
      </c>
      <c r="E36" s="35" t="s">
        <v>141</v>
      </c>
      <c r="F36" s="35" t="s">
        <v>336</v>
      </c>
      <c r="G36" s="35">
        <v>50.4</v>
      </c>
      <c r="H36" s="30">
        <v>1339696</v>
      </c>
      <c r="I36" s="30">
        <v>1339696</v>
      </c>
      <c r="J36" s="18"/>
      <c r="K36" s="16"/>
      <c r="L36" s="31" t="s">
        <v>142</v>
      </c>
      <c r="M36" s="16"/>
      <c r="N36" s="16"/>
      <c r="O36" s="16"/>
      <c r="P36" s="16" t="s">
        <v>48</v>
      </c>
      <c r="Q36" s="16"/>
      <c r="R36" s="16"/>
    </row>
    <row r="37" spans="1:18" ht="60.75">
      <c r="A37" s="16">
        <v>28</v>
      </c>
      <c r="B37" s="16" t="s">
        <v>376</v>
      </c>
      <c r="C37" s="25" t="s">
        <v>143</v>
      </c>
      <c r="D37" s="96" t="s">
        <v>151</v>
      </c>
      <c r="E37" s="44" t="s">
        <v>147</v>
      </c>
      <c r="F37" s="44" t="s">
        <v>157</v>
      </c>
      <c r="G37" s="44">
        <v>36.200000000000003</v>
      </c>
      <c r="H37" s="45">
        <v>62228</v>
      </c>
      <c r="I37" s="45">
        <v>0</v>
      </c>
      <c r="J37" s="45">
        <v>62228</v>
      </c>
      <c r="K37" s="24"/>
      <c r="L37" s="96" t="s">
        <v>152</v>
      </c>
      <c r="M37" s="24"/>
      <c r="N37" s="24"/>
      <c r="O37" s="24"/>
      <c r="P37" s="16" t="s">
        <v>48</v>
      </c>
      <c r="Q37" s="24"/>
      <c r="R37" s="24"/>
    </row>
    <row r="38" spans="1:18" ht="121.5">
      <c r="A38" s="16">
        <v>29</v>
      </c>
      <c r="B38" s="16" t="s">
        <v>377</v>
      </c>
      <c r="C38" s="9" t="s">
        <v>144</v>
      </c>
      <c r="D38" s="16" t="s">
        <v>151</v>
      </c>
      <c r="E38" s="29" t="s">
        <v>148</v>
      </c>
      <c r="F38" s="29" t="s">
        <v>613</v>
      </c>
      <c r="G38" s="29">
        <v>36.200000000000003</v>
      </c>
      <c r="H38" s="30">
        <v>62228</v>
      </c>
      <c r="I38" s="30">
        <v>0</v>
      </c>
      <c r="J38" s="30">
        <v>62228</v>
      </c>
      <c r="K38" s="16"/>
      <c r="L38" s="16" t="s">
        <v>155</v>
      </c>
      <c r="M38" s="16"/>
      <c r="N38" s="16"/>
      <c r="O38" s="16"/>
      <c r="P38" s="16" t="s">
        <v>48</v>
      </c>
      <c r="Q38" s="16"/>
      <c r="R38" s="16"/>
    </row>
    <row r="39" spans="1:18" ht="121.5">
      <c r="A39" s="16">
        <v>30</v>
      </c>
      <c r="B39" s="16" t="s">
        <v>378</v>
      </c>
      <c r="C39" s="9" t="s">
        <v>145</v>
      </c>
      <c r="D39" s="16" t="s">
        <v>151</v>
      </c>
      <c r="E39" s="29" t="s">
        <v>149</v>
      </c>
      <c r="F39" s="29" t="s">
        <v>158</v>
      </c>
      <c r="G39" s="29">
        <v>36.799999999999997</v>
      </c>
      <c r="H39" s="30">
        <v>62739</v>
      </c>
      <c r="I39" s="30">
        <v>0</v>
      </c>
      <c r="J39" s="30">
        <v>62739</v>
      </c>
      <c r="K39" s="16"/>
      <c r="L39" s="16" t="s">
        <v>154</v>
      </c>
      <c r="M39" s="16"/>
      <c r="N39" s="16"/>
      <c r="O39" s="16"/>
      <c r="P39" s="16" t="s">
        <v>48</v>
      </c>
      <c r="Q39" s="16"/>
      <c r="R39" s="16"/>
    </row>
    <row r="40" spans="1:18" ht="60.75">
      <c r="A40" s="16">
        <v>31</v>
      </c>
      <c r="B40" s="16" t="s">
        <v>379</v>
      </c>
      <c r="C40" s="9" t="s">
        <v>146</v>
      </c>
      <c r="D40" s="16" t="s">
        <v>151</v>
      </c>
      <c r="E40" s="29" t="s">
        <v>150</v>
      </c>
      <c r="F40" s="29" t="s">
        <v>159</v>
      </c>
      <c r="G40" s="29">
        <v>36.799999999999997</v>
      </c>
      <c r="H40" s="30">
        <v>62739</v>
      </c>
      <c r="I40" s="30">
        <v>0</v>
      </c>
      <c r="J40" s="30">
        <v>62739</v>
      </c>
      <c r="K40" s="16"/>
      <c r="L40" s="16" t="s">
        <v>153</v>
      </c>
      <c r="M40" s="16"/>
      <c r="N40" s="16"/>
      <c r="O40" s="16"/>
      <c r="P40" s="16" t="s">
        <v>48</v>
      </c>
      <c r="Q40" s="16"/>
      <c r="R40" s="16"/>
    </row>
    <row r="41" spans="1:18" ht="81">
      <c r="A41" s="16">
        <v>32</v>
      </c>
      <c r="B41" s="16" t="s">
        <v>380</v>
      </c>
      <c r="C41" s="9" t="s">
        <v>164</v>
      </c>
      <c r="D41" s="37" t="s">
        <v>168</v>
      </c>
      <c r="E41" s="29" t="s">
        <v>172</v>
      </c>
      <c r="F41" s="29" t="s">
        <v>169</v>
      </c>
      <c r="G41" s="29">
        <v>53.3</v>
      </c>
      <c r="H41" s="30">
        <v>92214</v>
      </c>
      <c r="I41" s="30">
        <v>0</v>
      </c>
      <c r="J41" s="30">
        <v>92214</v>
      </c>
      <c r="K41" s="16"/>
      <c r="L41" s="31" t="s">
        <v>173</v>
      </c>
      <c r="M41" s="16"/>
      <c r="N41" s="16"/>
      <c r="O41" s="16"/>
      <c r="P41" s="16" t="s">
        <v>48</v>
      </c>
      <c r="Q41" s="16"/>
      <c r="R41" s="16"/>
    </row>
    <row r="42" spans="1:18" ht="81">
      <c r="A42" s="16">
        <v>33</v>
      </c>
      <c r="B42" s="16" t="s">
        <v>381</v>
      </c>
      <c r="C42" s="9" t="s">
        <v>165</v>
      </c>
      <c r="D42" s="37" t="s">
        <v>166</v>
      </c>
      <c r="E42" s="29" t="s">
        <v>171</v>
      </c>
      <c r="F42" s="29" t="s">
        <v>170</v>
      </c>
      <c r="G42" s="29">
        <v>40.700000000000003</v>
      </c>
      <c r="H42" s="30">
        <v>105978.5</v>
      </c>
      <c r="I42" s="30">
        <v>0</v>
      </c>
      <c r="J42" s="30">
        <v>105978.5</v>
      </c>
      <c r="K42" s="16">
        <v>322952.46999999997</v>
      </c>
      <c r="L42" s="31" t="s">
        <v>167</v>
      </c>
      <c r="M42" s="16"/>
      <c r="N42" s="16"/>
      <c r="O42" s="16"/>
      <c r="P42" s="16" t="s">
        <v>48</v>
      </c>
      <c r="Q42" s="16"/>
      <c r="R42" s="16"/>
    </row>
    <row r="43" spans="1:18" ht="81">
      <c r="A43" s="16">
        <v>34</v>
      </c>
      <c r="B43" s="16" t="s">
        <v>382</v>
      </c>
      <c r="C43" s="33" t="s">
        <v>175</v>
      </c>
      <c r="D43" s="16" t="s">
        <v>177</v>
      </c>
      <c r="E43" s="16" t="s">
        <v>176</v>
      </c>
      <c r="F43" s="29" t="s">
        <v>181</v>
      </c>
      <c r="G43" s="29">
        <v>21.9</v>
      </c>
      <c r="H43" s="38">
        <v>51755</v>
      </c>
      <c r="I43" s="30">
        <v>0</v>
      </c>
      <c r="J43" s="38">
        <v>51755</v>
      </c>
      <c r="K43" s="16"/>
      <c r="L43" s="31" t="s">
        <v>180</v>
      </c>
      <c r="M43" s="16"/>
      <c r="N43" s="16"/>
      <c r="O43" s="16"/>
      <c r="P43" s="16" t="s">
        <v>48</v>
      </c>
      <c r="Q43" s="16"/>
      <c r="R43" s="16"/>
    </row>
    <row r="44" spans="1:18" ht="81">
      <c r="A44" s="16">
        <v>35</v>
      </c>
      <c r="B44" s="16" t="s">
        <v>383</v>
      </c>
      <c r="C44" s="33" t="s">
        <v>179</v>
      </c>
      <c r="D44" s="16" t="s">
        <v>178</v>
      </c>
      <c r="E44" s="16" t="s">
        <v>176</v>
      </c>
      <c r="F44" s="29" t="s">
        <v>182</v>
      </c>
      <c r="G44" s="29">
        <v>34.799999999999997</v>
      </c>
      <c r="H44" s="30">
        <v>97747</v>
      </c>
      <c r="I44" s="30">
        <v>0</v>
      </c>
      <c r="J44" s="30">
        <v>97747</v>
      </c>
      <c r="K44" s="16"/>
      <c r="L44" s="31" t="s">
        <v>180</v>
      </c>
      <c r="M44" s="16"/>
      <c r="N44" s="16"/>
      <c r="O44" s="16"/>
      <c r="P44" s="16" t="s">
        <v>48</v>
      </c>
      <c r="Q44" s="16"/>
      <c r="R44" s="16"/>
    </row>
    <row r="45" spans="1:18" ht="101.25">
      <c r="A45" s="16">
        <v>36</v>
      </c>
      <c r="B45" s="16" t="s">
        <v>384</v>
      </c>
      <c r="C45" s="33" t="s">
        <v>183</v>
      </c>
      <c r="D45" s="16" t="s">
        <v>185</v>
      </c>
      <c r="E45" s="16" t="s">
        <v>184</v>
      </c>
      <c r="F45" s="29" t="s">
        <v>187</v>
      </c>
      <c r="G45" s="29">
        <v>44.6</v>
      </c>
      <c r="H45" s="16">
        <v>1180337</v>
      </c>
      <c r="I45" s="16">
        <v>1180337</v>
      </c>
      <c r="J45" s="30"/>
      <c r="K45" s="16"/>
      <c r="L45" s="31" t="s">
        <v>186</v>
      </c>
      <c r="M45" s="32">
        <v>42264</v>
      </c>
      <c r="N45" s="16"/>
      <c r="O45" s="16"/>
      <c r="P45" s="16" t="s">
        <v>48</v>
      </c>
      <c r="Q45" s="16"/>
      <c r="R45" s="16"/>
    </row>
    <row r="46" spans="1:18" ht="81">
      <c r="A46" s="16">
        <v>37</v>
      </c>
      <c r="B46" s="16" t="s">
        <v>385</v>
      </c>
      <c r="C46" s="39" t="s">
        <v>191</v>
      </c>
      <c r="D46" s="16" t="s">
        <v>190</v>
      </c>
      <c r="E46" s="16" t="s">
        <v>202</v>
      </c>
      <c r="F46" s="29" t="s">
        <v>337</v>
      </c>
      <c r="G46" s="16">
        <v>44.1</v>
      </c>
      <c r="H46" s="34">
        <v>111618</v>
      </c>
      <c r="I46" s="34"/>
      <c r="J46" s="30">
        <v>111618</v>
      </c>
      <c r="K46" s="16"/>
      <c r="L46" s="31" t="s">
        <v>203</v>
      </c>
      <c r="M46" s="32"/>
      <c r="N46" s="16"/>
      <c r="O46" s="16"/>
      <c r="P46" s="16" t="s">
        <v>48</v>
      </c>
      <c r="Q46" s="16"/>
      <c r="R46" s="16"/>
    </row>
    <row r="47" spans="1:18" ht="81">
      <c r="A47" s="16">
        <v>38</v>
      </c>
      <c r="B47" s="16" t="s">
        <v>386</v>
      </c>
      <c r="C47" s="39" t="s">
        <v>192</v>
      </c>
      <c r="D47" s="16" t="s">
        <v>189</v>
      </c>
      <c r="E47" s="16" t="s">
        <v>204</v>
      </c>
      <c r="F47" s="29" t="s">
        <v>338</v>
      </c>
      <c r="G47" s="16">
        <v>30.9</v>
      </c>
      <c r="H47" s="34">
        <v>79619.25</v>
      </c>
      <c r="I47" s="34"/>
      <c r="J47" s="34">
        <v>79619.25</v>
      </c>
      <c r="K47" s="16"/>
      <c r="L47" s="31" t="s">
        <v>203</v>
      </c>
      <c r="M47" s="32"/>
      <c r="N47" s="16"/>
      <c r="O47" s="16"/>
      <c r="P47" s="16" t="s">
        <v>48</v>
      </c>
      <c r="Q47" s="16"/>
      <c r="R47" s="16"/>
    </row>
    <row r="48" spans="1:18" ht="81">
      <c r="A48" s="16">
        <v>39</v>
      </c>
      <c r="B48" s="16" t="s">
        <v>387</v>
      </c>
      <c r="C48" s="39" t="s">
        <v>193</v>
      </c>
      <c r="D48" s="16" t="s">
        <v>190</v>
      </c>
      <c r="E48" s="16" t="s">
        <v>205</v>
      </c>
      <c r="F48" s="29" t="s">
        <v>339</v>
      </c>
      <c r="G48" s="16">
        <v>38.299999999999997</v>
      </c>
      <c r="H48" s="34">
        <v>55420.1</v>
      </c>
      <c r="I48" s="34"/>
      <c r="J48" s="34">
        <v>55420.1</v>
      </c>
      <c r="K48" s="16"/>
      <c r="L48" s="31" t="s">
        <v>203</v>
      </c>
      <c r="M48" s="32"/>
      <c r="N48" s="16"/>
      <c r="O48" s="16"/>
      <c r="P48" s="16" t="s">
        <v>48</v>
      </c>
      <c r="Q48" s="16"/>
      <c r="R48" s="16"/>
    </row>
    <row r="49" spans="1:18" ht="81">
      <c r="A49" s="16">
        <v>40</v>
      </c>
      <c r="B49" s="16" t="s">
        <v>388</v>
      </c>
      <c r="C49" s="39" t="s">
        <v>194</v>
      </c>
      <c r="D49" s="16" t="s">
        <v>190</v>
      </c>
      <c r="E49" s="16" t="s">
        <v>206</v>
      </c>
      <c r="F49" s="29" t="s">
        <v>340</v>
      </c>
      <c r="G49" s="16">
        <v>59.1</v>
      </c>
      <c r="H49" s="34">
        <v>132725.25</v>
      </c>
      <c r="I49" s="34"/>
      <c r="J49" s="34">
        <v>132725.25</v>
      </c>
      <c r="K49" s="16"/>
      <c r="L49" s="31" t="s">
        <v>203</v>
      </c>
      <c r="M49" s="32"/>
      <c r="N49" s="16"/>
      <c r="O49" s="16"/>
      <c r="P49" s="16" t="s">
        <v>48</v>
      </c>
      <c r="Q49" s="16"/>
      <c r="R49" s="16"/>
    </row>
    <row r="50" spans="1:18" ht="81">
      <c r="A50" s="16">
        <v>41</v>
      </c>
      <c r="B50" s="16" t="s">
        <v>389</v>
      </c>
      <c r="C50" s="39" t="s">
        <v>195</v>
      </c>
      <c r="D50" s="16" t="s">
        <v>207</v>
      </c>
      <c r="E50" s="16" t="s">
        <v>208</v>
      </c>
      <c r="F50" s="29" t="s">
        <v>341</v>
      </c>
      <c r="G50" s="16">
        <v>52.7</v>
      </c>
      <c r="H50" s="34">
        <v>199823.25</v>
      </c>
      <c r="I50" s="34"/>
      <c r="J50" s="34">
        <v>199823.25</v>
      </c>
      <c r="K50" s="16"/>
      <c r="L50" s="31" t="s">
        <v>203</v>
      </c>
      <c r="M50" s="32"/>
      <c r="N50" s="16"/>
      <c r="O50" s="16"/>
      <c r="P50" s="16" t="s">
        <v>48</v>
      </c>
      <c r="Q50" s="16"/>
      <c r="R50" s="16"/>
    </row>
    <row r="51" spans="1:18" ht="81">
      <c r="A51" s="16">
        <v>42</v>
      </c>
      <c r="B51" s="16" t="s">
        <v>390</v>
      </c>
      <c r="C51" s="39" t="s">
        <v>196</v>
      </c>
      <c r="D51" s="16" t="s">
        <v>190</v>
      </c>
      <c r="E51" s="16" t="s">
        <v>209</v>
      </c>
      <c r="F51" s="29" t="s">
        <v>342</v>
      </c>
      <c r="G51" s="16">
        <v>47.7</v>
      </c>
      <c r="H51" s="34">
        <v>190998.75</v>
      </c>
      <c r="I51" s="34"/>
      <c r="J51" s="34">
        <v>190998.75</v>
      </c>
      <c r="K51" s="16"/>
      <c r="L51" s="31" t="s">
        <v>203</v>
      </c>
      <c r="M51" s="32"/>
      <c r="N51" s="16"/>
      <c r="O51" s="16"/>
      <c r="P51" s="16" t="s">
        <v>48</v>
      </c>
      <c r="Q51" s="16"/>
      <c r="R51" s="16"/>
    </row>
    <row r="52" spans="1:18" ht="81">
      <c r="A52" s="16">
        <v>43</v>
      </c>
      <c r="B52" s="16" t="s">
        <v>391</v>
      </c>
      <c r="C52" s="39" t="s">
        <v>197</v>
      </c>
      <c r="D52" s="16" t="s">
        <v>207</v>
      </c>
      <c r="E52" s="16" t="s">
        <v>210</v>
      </c>
      <c r="F52" s="29" t="s">
        <v>343</v>
      </c>
      <c r="G52" s="16">
        <v>50.2</v>
      </c>
      <c r="H52" s="34">
        <v>199823.25</v>
      </c>
      <c r="I52" s="34"/>
      <c r="J52" s="34">
        <v>199823.25</v>
      </c>
      <c r="K52" s="16"/>
      <c r="L52" s="31" t="s">
        <v>203</v>
      </c>
      <c r="M52" s="32"/>
      <c r="N52" s="16"/>
      <c r="O52" s="16"/>
      <c r="P52" s="16" t="s">
        <v>48</v>
      </c>
      <c r="Q52" s="16"/>
      <c r="R52" s="16"/>
    </row>
    <row r="53" spans="1:18" ht="81">
      <c r="A53" s="16">
        <v>44</v>
      </c>
      <c r="B53" s="16" t="s">
        <v>392</v>
      </c>
      <c r="C53" s="39" t="s">
        <v>198</v>
      </c>
      <c r="D53" s="16" t="s">
        <v>190</v>
      </c>
      <c r="E53" s="16" t="s">
        <v>211</v>
      </c>
      <c r="F53" s="29" t="s">
        <v>344</v>
      </c>
      <c r="G53" s="16">
        <v>38.5</v>
      </c>
      <c r="H53" s="34">
        <v>147989.25</v>
      </c>
      <c r="I53" s="34"/>
      <c r="J53" s="34">
        <v>147989.25</v>
      </c>
      <c r="K53" s="16"/>
      <c r="L53" s="31" t="s">
        <v>203</v>
      </c>
      <c r="M53" s="32"/>
      <c r="N53" s="16"/>
      <c r="O53" s="16"/>
      <c r="P53" s="16" t="s">
        <v>48</v>
      </c>
      <c r="Q53" s="16"/>
      <c r="R53" s="16"/>
    </row>
    <row r="54" spans="1:18" ht="81">
      <c r="A54" s="16">
        <v>45</v>
      </c>
      <c r="B54" s="16" t="s">
        <v>393</v>
      </c>
      <c r="C54" s="39" t="s">
        <v>199</v>
      </c>
      <c r="D54" s="16" t="s">
        <v>207</v>
      </c>
      <c r="E54" s="16" t="s">
        <v>212</v>
      </c>
      <c r="F54" s="29" t="s">
        <v>345</v>
      </c>
      <c r="G54" s="16">
        <v>49.9</v>
      </c>
      <c r="H54" s="34">
        <v>199823.25</v>
      </c>
      <c r="I54" s="34"/>
      <c r="J54" s="34">
        <v>199823.25</v>
      </c>
      <c r="K54" s="16"/>
      <c r="L54" s="31" t="s">
        <v>203</v>
      </c>
      <c r="M54" s="32"/>
      <c r="N54" s="16"/>
      <c r="O54" s="16"/>
      <c r="P54" s="16" t="s">
        <v>48</v>
      </c>
      <c r="Q54" s="16"/>
      <c r="R54" s="16"/>
    </row>
    <row r="55" spans="1:18" ht="81">
      <c r="A55" s="16">
        <v>46</v>
      </c>
      <c r="B55" s="16" t="s">
        <v>394</v>
      </c>
      <c r="C55" s="39" t="s">
        <v>200</v>
      </c>
      <c r="D55" s="16" t="s">
        <v>190</v>
      </c>
      <c r="E55" s="16" t="s">
        <v>213</v>
      </c>
      <c r="F55" s="29" t="s">
        <v>346</v>
      </c>
      <c r="G55" s="29">
        <v>48.9</v>
      </c>
      <c r="H55" s="16">
        <v>97228.5</v>
      </c>
      <c r="I55" s="16"/>
      <c r="J55" s="16">
        <v>97228.5</v>
      </c>
      <c r="K55" s="16"/>
      <c r="L55" s="31" t="s">
        <v>203</v>
      </c>
      <c r="M55" s="32"/>
      <c r="N55" s="16"/>
      <c r="O55" s="16"/>
      <c r="P55" s="16" t="s">
        <v>48</v>
      </c>
      <c r="Q55" s="16"/>
      <c r="R55" s="16"/>
    </row>
    <row r="56" spans="1:18" ht="81">
      <c r="A56" s="16">
        <v>47</v>
      </c>
      <c r="B56" s="16" t="s">
        <v>395</v>
      </c>
      <c r="C56" s="39" t="s">
        <v>201</v>
      </c>
      <c r="D56" s="16" t="s">
        <v>189</v>
      </c>
      <c r="E56" s="16" t="s">
        <v>214</v>
      </c>
      <c r="F56" s="29" t="s">
        <v>347</v>
      </c>
      <c r="G56" s="29">
        <v>59.4</v>
      </c>
      <c r="H56" s="16">
        <v>140298.04999999999</v>
      </c>
      <c r="I56" s="16"/>
      <c r="J56" s="16">
        <v>140298.04999999999</v>
      </c>
      <c r="K56" s="16"/>
      <c r="L56" s="31" t="s">
        <v>203</v>
      </c>
      <c r="M56" s="32"/>
      <c r="N56" s="16"/>
      <c r="O56" s="16"/>
      <c r="P56" s="16" t="s">
        <v>48</v>
      </c>
      <c r="Q56" s="16"/>
      <c r="R56" s="16"/>
    </row>
    <row r="57" spans="1:18" ht="121.5">
      <c r="A57" s="16">
        <v>48</v>
      </c>
      <c r="B57" s="16" t="s">
        <v>396</v>
      </c>
      <c r="C57" s="39" t="s">
        <v>215</v>
      </c>
      <c r="D57" s="16" t="s">
        <v>216</v>
      </c>
      <c r="E57" s="16" t="s">
        <v>217</v>
      </c>
      <c r="F57" s="29" t="s">
        <v>219</v>
      </c>
      <c r="G57" s="29">
        <v>70.7</v>
      </c>
      <c r="H57" s="16">
        <v>1909607</v>
      </c>
      <c r="I57" s="16">
        <v>1909607</v>
      </c>
      <c r="J57" s="16"/>
      <c r="K57" s="16"/>
      <c r="L57" s="31" t="s">
        <v>218</v>
      </c>
      <c r="M57" s="32"/>
      <c r="N57" s="16"/>
      <c r="O57" s="16"/>
      <c r="P57" s="16" t="s">
        <v>48</v>
      </c>
      <c r="Q57" s="16"/>
      <c r="R57" s="16"/>
    </row>
    <row r="58" spans="1:18" ht="81">
      <c r="A58" s="16">
        <v>49</v>
      </c>
      <c r="B58" s="16" t="s">
        <v>397</v>
      </c>
      <c r="C58" s="39" t="s">
        <v>108</v>
      </c>
      <c r="D58" s="16" t="s">
        <v>222</v>
      </c>
      <c r="E58" s="16" t="s">
        <v>221</v>
      </c>
      <c r="F58" s="29" t="s">
        <v>246</v>
      </c>
      <c r="G58" s="35">
        <v>40</v>
      </c>
      <c r="H58" s="30">
        <v>314512</v>
      </c>
      <c r="I58" s="30">
        <v>0</v>
      </c>
      <c r="J58" s="30">
        <v>314512</v>
      </c>
      <c r="K58" s="16"/>
      <c r="L58" s="31" t="s">
        <v>223</v>
      </c>
      <c r="M58" s="16"/>
      <c r="N58" s="16"/>
      <c r="O58" s="16"/>
      <c r="P58" s="16" t="s">
        <v>48</v>
      </c>
      <c r="Q58" s="16"/>
      <c r="R58" s="16"/>
    </row>
    <row r="59" spans="1:18" ht="81">
      <c r="A59" s="16">
        <v>50</v>
      </c>
      <c r="B59" s="16" t="s">
        <v>398</v>
      </c>
      <c r="C59" s="39" t="s">
        <v>109</v>
      </c>
      <c r="D59" s="16" t="s">
        <v>162</v>
      </c>
      <c r="E59" s="16" t="s">
        <v>220</v>
      </c>
      <c r="F59" s="29" t="s">
        <v>257</v>
      </c>
      <c r="G59" s="35">
        <v>42.4</v>
      </c>
      <c r="H59" s="30">
        <v>411426.76</v>
      </c>
      <c r="I59" s="30">
        <v>0</v>
      </c>
      <c r="J59" s="18">
        <v>411426.76</v>
      </c>
      <c r="K59" s="16"/>
      <c r="L59" s="31" t="s">
        <v>462</v>
      </c>
      <c r="M59" s="16"/>
      <c r="N59" s="16"/>
      <c r="O59" s="16"/>
      <c r="P59" s="16" t="s">
        <v>48</v>
      </c>
      <c r="Q59" s="16"/>
      <c r="R59" s="16"/>
    </row>
    <row r="60" spans="1:18" ht="81">
      <c r="A60" s="16">
        <v>51</v>
      </c>
      <c r="B60" s="16" t="s">
        <v>399</v>
      </c>
      <c r="C60" s="39" t="s">
        <v>225</v>
      </c>
      <c r="D60" s="16" t="s">
        <v>235</v>
      </c>
      <c r="E60" s="16" t="s">
        <v>220</v>
      </c>
      <c r="F60" s="29" t="s">
        <v>256</v>
      </c>
      <c r="G60" s="35">
        <v>53.6</v>
      </c>
      <c r="H60" s="30">
        <v>143656.5</v>
      </c>
      <c r="I60" s="30">
        <v>0</v>
      </c>
      <c r="J60" s="30">
        <v>143656.5</v>
      </c>
      <c r="K60" s="16"/>
      <c r="L60" s="31" t="s">
        <v>462</v>
      </c>
      <c r="M60" s="16"/>
      <c r="N60" s="16"/>
      <c r="O60" s="16"/>
      <c r="P60" s="16" t="s">
        <v>48</v>
      </c>
      <c r="Q60" s="16"/>
      <c r="R60" s="16"/>
    </row>
    <row r="61" spans="1:18" ht="81">
      <c r="A61" s="16">
        <v>52</v>
      </c>
      <c r="B61" s="16" t="s">
        <v>400</v>
      </c>
      <c r="C61" s="39" t="s">
        <v>226</v>
      </c>
      <c r="D61" s="16" t="s">
        <v>236</v>
      </c>
      <c r="E61" s="16" t="s">
        <v>220</v>
      </c>
      <c r="F61" s="29" t="s">
        <v>255</v>
      </c>
      <c r="G61" s="29">
        <v>31.9</v>
      </c>
      <c r="H61" s="30">
        <v>85661.25</v>
      </c>
      <c r="I61" s="30">
        <v>0</v>
      </c>
      <c r="J61" s="18">
        <v>85661.25</v>
      </c>
      <c r="K61" s="16"/>
      <c r="L61" s="31" t="s">
        <v>462</v>
      </c>
      <c r="M61" s="16"/>
      <c r="N61" s="16"/>
      <c r="O61" s="16"/>
      <c r="P61" s="16" t="s">
        <v>48</v>
      </c>
      <c r="Q61" s="16"/>
      <c r="R61" s="16"/>
    </row>
    <row r="62" spans="1:18" ht="81">
      <c r="A62" s="16">
        <v>53</v>
      </c>
      <c r="B62" s="16" t="s">
        <v>401</v>
      </c>
      <c r="C62" s="39" t="s">
        <v>227</v>
      </c>
      <c r="D62" s="16" t="s">
        <v>237</v>
      </c>
      <c r="E62" s="16" t="s">
        <v>220</v>
      </c>
      <c r="F62" s="29" t="s">
        <v>253</v>
      </c>
      <c r="G62" s="29">
        <v>42.4</v>
      </c>
      <c r="H62" s="30">
        <v>336441.88</v>
      </c>
      <c r="I62" s="30">
        <v>0</v>
      </c>
      <c r="J62" s="18">
        <v>336441.88</v>
      </c>
      <c r="K62" s="16"/>
      <c r="L62" s="31" t="s">
        <v>462</v>
      </c>
      <c r="M62" s="16"/>
      <c r="N62" s="16"/>
      <c r="O62" s="16"/>
      <c r="P62" s="16" t="s">
        <v>48</v>
      </c>
      <c r="Q62" s="16"/>
      <c r="R62" s="16"/>
    </row>
    <row r="63" spans="1:18" ht="81">
      <c r="A63" s="16">
        <v>54</v>
      </c>
      <c r="B63" s="16" t="s">
        <v>417</v>
      </c>
      <c r="C63" s="39" t="s">
        <v>228</v>
      </c>
      <c r="D63" s="16" t="s">
        <v>238</v>
      </c>
      <c r="E63" s="16" t="s">
        <v>220</v>
      </c>
      <c r="F63" s="29" t="s">
        <v>254</v>
      </c>
      <c r="G63" s="29">
        <v>59.6</v>
      </c>
      <c r="H63" s="30">
        <v>338688.32</v>
      </c>
      <c r="I63" s="30">
        <v>0</v>
      </c>
      <c r="J63" s="30">
        <v>338688.32</v>
      </c>
      <c r="K63" s="16"/>
      <c r="L63" s="31" t="s">
        <v>462</v>
      </c>
      <c r="M63" s="16"/>
      <c r="N63" s="16"/>
      <c r="O63" s="16"/>
      <c r="P63" s="16" t="s">
        <v>48</v>
      </c>
      <c r="Q63" s="16"/>
      <c r="R63" s="16"/>
    </row>
    <row r="64" spans="1:18" ht="81">
      <c r="A64" s="16">
        <v>55</v>
      </c>
      <c r="B64" s="16" t="s">
        <v>418</v>
      </c>
      <c r="C64" s="39" t="s">
        <v>229</v>
      </c>
      <c r="D64" s="16" t="s">
        <v>239</v>
      </c>
      <c r="E64" s="16" t="s">
        <v>220</v>
      </c>
      <c r="F64" s="29" t="s">
        <v>250</v>
      </c>
      <c r="G64" s="29">
        <v>43.6</v>
      </c>
      <c r="H64" s="30">
        <v>130062</v>
      </c>
      <c r="I64" s="30">
        <v>0</v>
      </c>
      <c r="J64" s="30">
        <v>130062</v>
      </c>
      <c r="K64" s="16"/>
      <c r="L64" s="31" t="s">
        <v>462</v>
      </c>
      <c r="M64" s="16"/>
      <c r="N64" s="16"/>
      <c r="O64" s="16"/>
      <c r="P64" s="16" t="s">
        <v>48</v>
      </c>
      <c r="Q64" s="16"/>
      <c r="R64" s="16"/>
    </row>
    <row r="65" spans="1:18" ht="81">
      <c r="A65" s="16">
        <v>56</v>
      </c>
      <c r="B65" s="16" t="s">
        <v>419</v>
      </c>
      <c r="C65" s="39" t="s">
        <v>230</v>
      </c>
      <c r="D65" s="16" t="s">
        <v>240</v>
      </c>
      <c r="E65" s="16" t="s">
        <v>220</v>
      </c>
      <c r="F65" s="29" t="s">
        <v>251</v>
      </c>
      <c r="G65" s="29">
        <v>42.4</v>
      </c>
      <c r="H65" s="30">
        <v>336441.88</v>
      </c>
      <c r="I65" s="30">
        <v>0</v>
      </c>
      <c r="J65" s="30">
        <v>336441.88</v>
      </c>
      <c r="K65" s="16"/>
      <c r="L65" s="31" t="s">
        <v>462</v>
      </c>
      <c r="M65" s="16"/>
      <c r="N65" s="16"/>
      <c r="O65" s="16"/>
      <c r="P65" s="16" t="s">
        <v>48</v>
      </c>
      <c r="Q65" s="16"/>
      <c r="R65" s="16"/>
    </row>
    <row r="66" spans="1:18" ht="81">
      <c r="A66" s="16">
        <v>57</v>
      </c>
      <c r="B66" s="16" t="s">
        <v>402</v>
      </c>
      <c r="C66" s="39" t="s">
        <v>231</v>
      </c>
      <c r="D66" s="16" t="s">
        <v>241</v>
      </c>
      <c r="E66" s="16" t="s">
        <v>220</v>
      </c>
      <c r="F66" s="29" t="s">
        <v>252</v>
      </c>
      <c r="G66" s="35">
        <v>42.6</v>
      </c>
      <c r="H66" s="30">
        <v>114360.75</v>
      </c>
      <c r="I66" s="30">
        <v>0</v>
      </c>
      <c r="J66" s="30">
        <v>114360.75</v>
      </c>
      <c r="K66" s="16"/>
      <c r="L66" s="31" t="s">
        <v>462</v>
      </c>
      <c r="M66" s="16"/>
      <c r="N66" s="16"/>
      <c r="O66" s="16"/>
      <c r="P66" s="16" t="s">
        <v>48</v>
      </c>
      <c r="Q66" s="16"/>
      <c r="R66" s="16"/>
    </row>
    <row r="67" spans="1:18" ht="81">
      <c r="A67" s="16">
        <v>58</v>
      </c>
      <c r="B67" s="16" t="s">
        <v>403</v>
      </c>
      <c r="C67" s="39" t="s">
        <v>232</v>
      </c>
      <c r="D67" s="16" t="s">
        <v>242</v>
      </c>
      <c r="E67" s="16" t="s">
        <v>220</v>
      </c>
      <c r="F67" s="29" t="s">
        <v>249</v>
      </c>
      <c r="G67" s="35">
        <v>59.6</v>
      </c>
      <c r="H67" s="30">
        <v>160033.5</v>
      </c>
      <c r="I67" s="30">
        <v>0</v>
      </c>
      <c r="J67" s="30">
        <v>160033.5</v>
      </c>
      <c r="K67" s="16"/>
      <c r="L67" s="31" t="s">
        <v>462</v>
      </c>
      <c r="M67" s="16"/>
      <c r="N67" s="16"/>
      <c r="O67" s="16"/>
      <c r="P67" s="16" t="s">
        <v>48</v>
      </c>
      <c r="Q67" s="16"/>
      <c r="R67" s="16"/>
    </row>
    <row r="68" spans="1:18" ht="81">
      <c r="A68" s="16">
        <v>59</v>
      </c>
      <c r="B68" s="16" t="s">
        <v>404</v>
      </c>
      <c r="C68" s="39" t="s">
        <v>233</v>
      </c>
      <c r="D68" s="16" t="s">
        <v>243</v>
      </c>
      <c r="E68" s="16" t="s">
        <v>220</v>
      </c>
      <c r="F68" s="29" t="s">
        <v>247</v>
      </c>
      <c r="G68" s="35">
        <v>42.4</v>
      </c>
      <c r="H68" s="30">
        <v>336441.88</v>
      </c>
      <c r="I68" s="30">
        <v>0</v>
      </c>
      <c r="J68" s="30">
        <v>336441.88</v>
      </c>
      <c r="K68" s="16"/>
      <c r="L68" s="31" t="s">
        <v>462</v>
      </c>
      <c r="M68" s="16"/>
      <c r="N68" s="16"/>
      <c r="O68" s="16"/>
      <c r="P68" s="16" t="s">
        <v>48</v>
      </c>
      <c r="Q68" s="16"/>
      <c r="R68" s="16"/>
    </row>
    <row r="69" spans="1:18" ht="81">
      <c r="A69" s="16">
        <v>60</v>
      </c>
      <c r="B69" s="16" t="s">
        <v>405</v>
      </c>
      <c r="C69" s="39" t="s">
        <v>234</v>
      </c>
      <c r="D69" s="16" t="s">
        <v>245</v>
      </c>
      <c r="E69" s="16" t="s">
        <v>220</v>
      </c>
      <c r="F69" s="29" t="s">
        <v>248</v>
      </c>
      <c r="G69" s="35">
        <v>42.6</v>
      </c>
      <c r="H69" s="30">
        <v>114321</v>
      </c>
      <c r="I69" s="30">
        <v>0</v>
      </c>
      <c r="J69" s="30">
        <v>114321</v>
      </c>
      <c r="K69" s="16"/>
      <c r="L69" s="31" t="s">
        <v>224</v>
      </c>
      <c r="M69" s="16"/>
      <c r="N69" s="16"/>
      <c r="O69" s="16"/>
      <c r="P69" s="16" t="s">
        <v>48</v>
      </c>
      <c r="Q69" s="16"/>
      <c r="R69" s="16"/>
    </row>
    <row r="70" spans="1:18" ht="81">
      <c r="A70" s="16">
        <v>61</v>
      </c>
      <c r="B70" s="16" t="s">
        <v>406</v>
      </c>
      <c r="C70" s="39" t="s">
        <v>244</v>
      </c>
      <c r="D70" s="16" t="s">
        <v>258</v>
      </c>
      <c r="E70" s="16" t="s">
        <v>259</v>
      </c>
      <c r="F70" s="29" t="s">
        <v>275</v>
      </c>
      <c r="G70" s="35">
        <v>123.1</v>
      </c>
      <c r="H70" s="30">
        <v>566202</v>
      </c>
      <c r="I70" s="30">
        <v>13280</v>
      </c>
      <c r="J70" s="30">
        <v>552922</v>
      </c>
      <c r="K70" s="16">
        <v>1443801.6</v>
      </c>
      <c r="L70" s="31" t="s">
        <v>261</v>
      </c>
      <c r="M70" s="16"/>
      <c r="N70" s="16"/>
      <c r="O70" s="16"/>
      <c r="P70" s="16" t="s">
        <v>48</v>
      </c>
      <c r="Q70" s="16"/>
      <c r="R70" s="16"/>
    </row>
    <row r="71" spans="1:18" ht="81">
      <c r="A71" s="16">
        <v>62</v>
      </c>
      <c r="B71" s="16" t="s">
        <v>407</v>
      </c>
      <c r="C71" s="39" t="s">
        <v>262</v>
      </c>
      <c r="D71" s="16" t="s">
        <v>163</v>
      </c>
      <c r="E71" s="16" t="s">
        <v>283</v>
      </c>
      <c r="F71" s="29"/>
      <c r="G71" s="35">
        <v>29.6</v>
      </c>
      <c r="H71" s="30">
        <v>203465.67</v>
      </c>
      <c r="I71" s="30">
        <v>0</v>
      </c>
      <c r="J71" s="30">
        <v>203465.67</v>
      </c>
      <c r="K71" s="16"/>
      <c r="L71" s="31" t="s">
        <v>284</v>
      </c>
      <c r="M71" s="16"/>
      <c r="N71" s="16"/>
      <c r="O71" s="16"/>
      <c r="P71" s="16" t="s">
        <v>48</v>
      </c>
      <c r="Q71" s="16"/>
      <c r="R71" s="16"/>
    </row>
    <row r="72" spans="1:18" ht="81">
      <c r="A72" s="16">
        <v>63</v>
      </c>
      <c r="B72" s="16" t="s">
        <v>408</v>
      </c>
      <c r="C72" s="39" t="s">
        <v>263</v>
      </c>
      <c r="D72" s="16" t="s">
        <v>285</v>
      </c>
      <c r="E72" s="16" t="s">
        <v>286</v>
      </c>
      <c r="F72" s="29"/>
      <c r="G72" s="35">
        <v>19.600000000000001</v>
      </c>
      <c r="H72" s="30">
        <v>136978.13</v>
      </c>
      <c r="I72" s="30">
        <v>0</v>
      </c>
      <c r="J72" s="30">
        <v>136978.13</v>
      </c>
      <c r="K72" s="16"/>
      <c r="L72" s="31" t="s">
        <v>284</v>
      </c>
      <c r="M72" s="16"/>
      <c r="N72" s="16"/>
      <c r="O72" s="16"/>
      <c r="P72" s="16" t="s">
        <v>48</v>
      </c>
      <c r="Q72" s="16"/>
      <c r="R72" s="16"/>
    </row>
    <row r="73" spans="1:18" ht="81">
      <c r="A73" s="16">
        <v>64</v>
      </c>
      <c r="B73" s="16" t="s">
        <v>409</v>
      </c>
      <c r="C73" s="39" t="s">
        <v>264</v>
      </c>
      <c r="D73" s="16" t="s">
        <v>288</v>
      </c>
      <c r="E73" s="16" t="s">
        <v>289</v>
      </c>
      <c r="F73" s="29" t="s">
        <v>290</v>
      </c>
      <c r="G73" s="29">
        <v>50.8</v>
      </c>
      <c r="H73" s="30">
        <v>108255.55</v>
      </c>
      <c r="I73" s="30">
        <v>0</v>
      </c>
      <c r="J73" s="30">
        <v>108255.55</v>
      </c>
      <c r="K73" s="30">
        <v>108255.55</v>
      </c>
      <c r="L73" s="31" t="s">
        <v>291</v>
      </c>
      <c r="M73" s="16"/>
      <c r="N73" s="16"/>
      <c r="O73" s="16"/>
      <c r="P73" s="16" t="s">
        <v>48</v>
      </c>
      <c r="Q73" s="16"/>
      <c r="R73" s="16"/>
    </row>
    <row r="74" spans="1:18" ht="81">
      <c r="A74" s="16">
        <v>65</v>
      </c>
      <c r="B74" s="16" t="s">
        <v>410</v>
      </c>
      <c r="C74" s="39" t="s">
        <v>276</v>
      </c>
      <c r="D74" s="16" t="s">
        <v>292</v>
      </c>
      <c r="E74" s="16" t="s">
        <v>289</v>
      </c>
      <c r="F74" s="29" t="s">
        <v>293</v>
      </c>
      <c r="G74" s="29">
        <v>38.200000000000003</v>
      </c>
      <c r="H74" s="30">
        <v>231174.56</v>
      </c>
      <c r="I74" s="30">
        <v>0</v>
      </c>
      <c r="J74" s="30">
        <v>231174.56</v>
      </c>
      <c r="K74" s="30">
        <v>231174.56</v>
      </c>
      <c r="L74" s="31" t="s">
        <v>291</v>
      </c>
      <c r="M74" s="16"/>
      <c r="N74" s="16"/>
      <c r="O74" s="16"/>
      <c r="P74" s="16" t="s">
        <v>48</v>
      </c>
      <c r="Q74" s="16"/>
      <c r="R74" s="16"/>
    </row>
    <row r="75" spans="1:18" ht="81">
      <c r="A75" s="16">
        <v>66</v>
      </c>
      <c r="B75" s="16" t="s">
        <v>411</v>
      </c>
      <c r="C75" s="39" t="s">
        <v>294</v>
      </c>
      <c r="D75" s="16" t="s">
        <v>299</v>
      </c>
      <c r="E75" s="16" t="s">
        <v>289</v>
      </c>
      <c r="F75" s="29" t="s">
        <v>300</v>
      </c>
      <c r="G75" s="29">
        <v>50.1</v>
      </c>
      <c r="H75" s="30">
        <v>303189.7</v>
      </c>
      <c r="I75" s="30">
        <v>0</v>
      </c>
      <c r="J75" s="30">
        <v>303189.7</v>
      </c>
      <c r="K75" s="30">
        <v>303189.7</v>
      </c>
      <c r="L75" s="31" t="s">
        <v>291</v>
      </c>
      <c r="M75" s="16"/>
      <c r="N75" s="16"/>
      <c r="O75" s="16"/>
      <c r="P75" s="16" t="s">
        <v>48</v>
      </c>
      <c r="Q75" s="16"/>
      <c r="R75" s="16"/>
    </row>
    <row r="76" spans="1:18" ht="81">
      <c r="A76" s="16">
        <v>67</v>
      </c>
      <c r="B76" s="16" t="s">
        <v>412</v>
      </c>
      <c r="C76" s="39" t="s">
        <v>295</v>
      </c>
      <c r="D76" s="16" t="s">
        <v>301</v>
      </c>
      <c r="E76" s="16" t="s">
        <v>289</v>
      </c>
      <c r="F76" s="29" t="s">
        <v>302</v>
      </c>
      <c r="G76" s="29">
        <v>59.3</v>
      </c>
      <c r="H76" s="30">
        <v>271455.18</v>
      </c>
      <c r="I76" s="30">
        <v>0</v>
      </c>
      <c r="J76" s="30">
        <v>271455.18</v>
      </c>
      <c r="K76" s="30">
        <v>271455.18</v>
      </c>
      <c r="L76" s="31" t="s">
        <v>291</v>
      </c>
      <c r="M76" s="16"/>
      <c r="N76" s="16"/>
      <c r="O76" s="16"/>
      <c r="P76" s="16" t="s">
        <v>48</v>
      </c>
      <c r="Q76" s="16"/>
      <c r="R76" s="16"/>
    </row>
    <row r="77" spans="1:18" ht="81">
      <c r="A77" s="16">
        <v>68</v>
      </c>
      <c r="B77" s="16" t="s">
        <v>413</v>
      </c>
      <c r="C77" s="39" t="s">
        <v>296</v>
      </c>
      <c r="D77" s="16" t="s">
        <v>303</v>
      </c>
      <c r="E77" s="16" t="s">
        <v>289</v>
      </c>
      <c r="F77" s="29" t="s">
        <v>304</v>
      </c>
      <c r="G77" s="29">
        <v>51.4</v>
      </c>
      <c r="H77" s="30">
        <v>311056.87</v>
      </c>
      <c r="I77" s="30">
        <v>0</v>
      </c>
      <c r="J77" s="30">
        <v>311056.87</v>
      </c>
      <c r="K77" s="30">
        <v>311056.87</v>
      </c>
      <c r="L77" s="31" t="s">
        <v>291</v>
      </c>
      <c r="M77" s="16"/>
      <c r="N77" s="16"/>
      <c r="O77" s="16"/>
      <c r="P77" s="16" t="s">
        <v>48</v>
      </c>
      <c r="Q77" s="16"/>
      <c r="R77" s="16"/>
    </row>
    <row r="78" spans="1:18" ht="81">
      <c r="A78" s="16">
        <v>69</v>
      </c>
      <c r="B78" s="16" t="s">
        <v>414</v>
      </c>
      <c r="C78" s="39" t="s">
        <v>297</v>
      </c>
      <c r="D78" s="16" t="s">
        <v>301</v>
      </c>
      <c r="E78" s="16" t="s">
        <v>305</v>
      </c>
      <c r="F78" s="29" t="s">
        <v>306</v>
      </c>
      <c r="G78" s="29">
        <v>50</v>
      </c>
      <c r="H78" s="30">
        <v>302584.5</v>
      </c>
      <c r="I78" s="30">
        <v>0</v>
      </c>
      <c r="J78" s="30">
        <v>302584.5</v>
      </c>
      <c r="K78" s="30">
        <v>302584.5</v>
      </c>
      <c r="L78" s="31" t="s">
        <v>291</v>
      </c>
      <c r="M78" s="16"/>
      <c r="N78" s="16"/>
      <c r="O78" s="16"/>
      <c r="P78" s="16" t="s">
        <v>48</v>
      </c>
      <c r="Q78" s="16"/>
      <c r="R78" s="16"/>
    </row>
    <row r="79" spans="1:18" ht="81">
      <c r="A79" s="16">
        <v>70</v>
      </c>
      <c r="B79" s="16" t="s">
        <v>415</v>
      </c>
      <c r="C79" s="39" t="s">
        <v>298</v>
      </c>
      <c r="D79" s="16" t="s">
        <v>241</v>
      </c>
      <c r="E79" s="16" t="s">
        <v>305</v>
      </c>
      <c r="F79" s="29" t="s">
        <v>307</v>
      </c>
      <c r="G79" s="29">
        <v>43.6</v>
      </c>
      <c r="H79" s="30">
        <v>259242.05</v>
      </c>
      <c r="I79" s="30">
        <v>0</v>
      </c>
      <c r="J79" s="30">
        <v>259242.05</v>
      </c>
      <c r="K79" s="30">
        <v>259242.05</v>
      </c>
      <c r="L79" s="31" t="s">
        <v>291</v>
      </c>
      <c r="M79" s="16"/>
      <c r="N79" s="16"/>
      <c r="O79" s="16"/>
      <c r="P79" s="16" t="s">
        <v>48</v>
      </c>
      <c r="Q79" s="16"/>
      <c r="R79" s="16"/>
    </row>
    <row r="80" spans="1:18" ht="81">
      <c r="A80" s="16">
        <v>71</v>
      </c>
      <c r="B80" s="16" t="s">
        <v>416</v>
      </c>
      <c r="C80" s="39" t="s">
        <v>308</v>
      </c>
      <c r="D80" s="16" t="s">
        <v>309</v>
      </c>
      <c r="E80" s="16" t="s">
        <v>305</v>
      </c>
      <c r="F80" s="29" t="s">
        <v>310</v>
      </c>
      <c r="G80" s="29">
        <v>32.6</v>
      </c>
      <c r="H80" s="30">
        <v>197285.09</v>
      </c>
      <c r="I80" s="30">
        <v>0</v>
      </c>
      <c r="J80" s="30">
        <v>197285.09</v>
      </c>
      <c r="K80" s="30">
        <v>197285.09</v>
      </c>
      <c r="L80" s="31" t="s">
        <v>291</v>
      </c>
      <c r="M80" s="16"/>
      <c r="N80" s="16"/>
      <c r="O80" s="16"/>
      <c r="P80" s="16" t="s">
        <v>48</v>
      </c>
      <c r="Q80" s="16"/>
      <c r="R80" s="16"/>
    </row>
    <row r="81" spans="1:18" ht="81">
      <c r="A81" s="16">
        <v>72</v>
      </c>
      <c r="B81" s="16" t="s">
        <v>420</v>
      </c>
      <c r="C81" s="39" t="s">
        <v>311</v>
      </c>
      <c r="D81" s="34" t="s">
        <v>438</v>
      </c>
      <c r="E81" s="16" t="s">
        <v>439</v>
      </c>
      <c r="F81" s="29" t="s">
        <v>441</v>
      </c>
      <c r="G81" s="29">
        <v>40.6</v>
      </c>
      <c r="H81" s="30">
        <v>317173.81</v>
      </c>
      <c r="I81" s="30">
        <v>0</v>
      </c>
      <c r="J81" s="30">
        <v>317173.81</v>
      </c>
      <c r="K81" s="30">
        <v>317173.81</v>
      </c>
      <c r="L81" s="31" t="s">
        <v>440</v>
      </c>
      <c r="M81" s="16"/>
      <c r="N81" s="16"/>
      <c r="O81" s="16"/>
      <c r="P81" s="16" t="s">
        <v>48</v>
      </c>
      <c r="Q81" s="16"/>
      <c r="R81" s="16"/>
    </row>
    <row r="82" spans="1:18" ht="81">
      <c r="A82" s="16">
        <v>73</v>
      </c>
      <c r="B82" s="16" t="s">
        <v>432</v>
      </c>
      <c r="C82" s="39" t="s">
        <v>312</v>
      </c>
      <c r="D82" s="34" t="s">
        <v>443</v>
      </c>
      <c r="E82" s="16" t="s">
        <v>442</v>
      </c>
      <c r="F82" s="29" t="s">
        <v>449</v>
      </c>
      <c r="G82" s="29">
        <v>63.1</v>
      </c>
      <c r="H82" s="30">
        <v>130171.3</v>
      </c>
      <c r="I82" s="30">
        <v>0</v>
      </c>
      <c r="J82" s="30">
        <v>130171.3</v>
      </c>
      <c r="K82" s="30">
        <v>130171.3</v>
      </c>
      <c r="L82" s="31" t="s">
        <v>440</v>
      </c>
      <c r="M82" s="16"/>
      <c r="N82" s="16"/>
      <c r="O82" s="16"/>
      <c r="P82" s="16" t="s">
        <v>48</v>
      </c>
      <c r="Q82" s="16"/>
      <c r="R82" s="16"/>
    </row>
    <row r="83" spans="1:18" ht="81">
      <c r="A83" s="16">
        <v>74</v>
      </c>
      <c r="B83" s="16" t="s">
        <v>434</v>
      </c>
      <c r="C83" s="39" t="s">
        <v>436</v>
      </c>
      <c r="D83" s="34" t="s">
        <v>178</v>
      </c>
      <c r="E83" s="16" t="s">
        <v>444</v>
      </c>
      <c r="F83" s="29" t="s">
        <v>451</v>
      </c>
      <c r="G83" s="29">
        <v>44.6</v>
      </c>
      <c r="H83" s="30">
        <v>269725.19</v>
      </c>
      <c r="I83" s="30">
        <v>0</v>
      </c>
      <c r="J83" s="30">
        <v>269725.19</v>
      </c>
      <c r="K83" s="30">
        <v>269725.19</v>
      </c>
      <c r="L83" s="31" t="s">
        <v>440</v>
      </c>
      <c r="M83" s="16"/>
      <c r="N83" s="16"/>
      <c r="O83" s="16"/>
      <c r="P83" s="16" t="s">
        <v>48</v>
      </c>
      <c r="Q83" s="16"/>
      <c r="R83" s="16"/>
    </row>
    <row r="84" spans="1:18" ht="81">
      <c r="A84" s="16">
        <v>75</v>
      </c>
      <c r="B84" s="16" t="s">
        <v>435</v>
      </c>
      <c r="C84" s="39" t="s">
        <v>437</v>
      </c>
      <c r="D84" s="34" t="s">
        <v>445</v>
      </c>
      <c r="E84" s="16" t="s">
        <v>444</v>
      </c>
      <c r="F84" s="29" t="s">
        <v>450</v>
      </c>
      <c r="G84" s="29">
        <v>52.5</v>
      </c>
      <c r="H84" s="30">
        <v>366905.7</v>
      </c>
      <c r="I84" s="30">
        <v>0</v>
      </c>
      <c r="J84" s="30">
        <v>366905.7</v>
      </c>
      <c r="K84" s="30">
        <v>366905.7</v>
      </c>
      <c r="L84" s="31" t="s">
        <v>440</v>
      </c>
      <c r="M84" s="16"/>
      <c r="N84" s="16"/>
      <c r="O84" s="16"/>
      <c r="P84" s="16" t="s">
        <v>48</v>
      </c>
      <c r="Q84" s="16"/>
      <c r="R84" s="16"/>
    </row>
    <row r="85" spans="1:18" ht="81">
      <c r="A85" s="16">
        <v>76</v>
      </c>
      <c r="B85" s="16" t="s">
        <v>447</v>
      </c>
      <c r="C85" s="39" t="s">
        <v>448</v>
      </c>
      <c r="D85" s="34" t="s">
        <v>177</v>
      </c>
      <c r="E85" s="16" t="s">
        <v>446</v>
      </c>
      <c r="F85" s="29" t="s">
        <v>452</v>
      </c>
      <c r="G85" s="29">
        <v>31.4</v>
      </c>
      <c r="H85" s="30">
        <v>190023.07</v>
      </c>
      <c r="I85" s="30">
        <v>0</v>
      </c>
      <c r="J85" s="30">
        <v>190023.07</v>
      </c>
      <c r="K85" s="30">
        <v>190023.07</v>
      </c>
      <c r="L85" s="31" t="s">
        <v>440</v>
      </c>
      <c r="M85" s="16"/>
      <c r="N85" s="16"/>
      <c r="O85" s="16"/>
      <c r="P85" s="16" t="s">
        <v>48</v>
      </c>
      <c r="Q85" s="16"/>
      <c r="R85" s="16"/>
    </row>
    <row r="86" spans="1:18" ht="81">
      <c r="A86" s="16">
        <v>77</v>
      </c>
      <c r="B86" s="16" t="s">
        <v>463</v>
      </c>
      <c r="C86" s="39" t="s">
        <v>453</v>
      </c>
      <c r="D86" s="34" t="s">
        <v>87</v>
      </c>
      <c r="E86" s="16" t="s">
        <v>444</v>
      </c>
      <c r="F86" s="29" t="s">
        <v>459</v>
      </c>
      <c r="G86" s="29">
        <v>46.7</v>
      </c>
      <c r="H86" s="30">
        <v>326371.36</v>
      </c>
      <c r="I86" s="30">
        <v>0</v>
      </c>
      <c r="J86" s="30">
        <v>326371.36</v>
      </c>
      <c r="K86" s="30">
        <v>326371.36</v>
      </c>
      <c r="L86" s="31" t="s">
        <v>461</v>
      </c>
      <c r="M86" s="16"/>
      <c r="N86" s="16"/>
      <c r="O86" s="16"/>
      <c r="P86" s="16" t="s">
        <v>48</v>
      </c>
      <c r="Q86" s="16"/>
      <c r="R86" s="16"/>
    </row>
    <row r="87" spans="1:18" ht="81">
      <c r="A87" s="16">
        <v>78</v>
      </c>
      <c r="B87" s="16" t="s">
        <v>464</v>
      </c>
      <c r="C87" s="39" t="s">
        <v>454</v>
      </c>
      <c r="D87" s="34" t="s">
        <v>457</v>
      </c>
      <c r="E87" s="16" t="s">
        <v>444</v>
      </c>
      <c r="F87" s="29"/>
      <c r="G87" s="29">
        <v>46.3</v>
      </c>
      <c r="H87" s="30">
        <v>323575.88</v>
      </c>
      <c r="I87" s="30">
        <v>0</v>
      </c>
      <c r="J87" s="30">
        <v>323575.88</v>
      </c>
      <c r="K87" s="30">
        <v>323575.88</v>
      </c>
      <c r="L87" s="31" t="s">
        <v>461</v>
      </c>
      <c r="M87" s="16"/>
      <c r="N87" s="16"/>
      <c r="O87" s="16"/>
      <c r="P87" s="16" t="s">
        <v>48</v>
      </c>
      <c r="Q87" s="16"/>
      <c r="R87" s="16"/>
    </row>
    <row r="88" spans="1:18" ht="81">
      <c r="A88" s="16">
        <v>79</v>
      </c>
      <c r="B88" s="16" t="s">
        <v>465</v>
      </c>
      <c r="C88" s="39" t="s">
        <v>455</v>
      </c>
      <c r="D88" s="34" t="s">
        <v>85</v>
      </c>
      <c r="E88" s="16" t="s">
        <v>458</v>
      </c>
      <c r="F88" s="29" t="s">
        <v>460</v>
      </c>
      <c r="G88" s="29">
        <v>63.7</v>
      </c>
      <c r="H88" s="30">
        <v>445178.92</v>
      </c>
      <c r="I88" s="30">
        <v>0</v>
      </c>
      <c r="J88" s="30">
        <v>445178.92</v>
      </c>
      <c r="K88" s="30">
        <v>445178.92</v>
      </c>
      <c r="L88" s="31" t="s">
        <v>461</v>
      </c>
      <c r="M88" s="16"/>
      <c r="N88" s="16"/>
      <c r="O88" s="16"/>
      <c r="P88" s="16" t="s">
        <v>48</v>
      </c>
      <c r="Q88" s="16"/>
      <c r="R88" s="16"/>
    </row>
    <row r="89" spans="1:18" ht="60.75">
      <c r="A89" s="16">
        <v>80</v>
      </c>
      <c r="B89" s="16" t="s">
        <v>466</v>
      </c>
      <c r="C89" s="39" t="s">
        <v>456</v>
      </c>
      <c r="D89" s="16" t="s">
        <v>285</v>
      </c>
      <c r="E89" s="16" t="s">
        <v>439</v>
      </c>
      <c r="F89" s="29" t="s">
        <v>479</v>
      </c>
      <c r="G89" s="29">
        <v>34.4</v>
      </c>
      <c r="H89" s="30">
        <v>236460.1</v>
      </c>
      <c r="I89" s="30">
        <v>0</v>
      </c>
      <c r="J89" s="30">
        <v>236460.1</v>
      </c>
      <c r="K89" s="30"/>
      <c r="L89" s="31" t="s">
        <v>480</v>
      </c>
      <c r="M89" s="16"/>
      <c r="N89" s="16"/>
      <c r="O89" s="16"/>
      <c r="P89" s="16" t="s">
        <v>48</v>
      </c>
      <c r="Q89" s="16"/>
      <c r="R89" s="16"/>
    </row>
    <row r="90" spans="1:18" ht="60.75">
      <c r="A90" s="16">
        <v>81</v>
      </c>
      <c r="B90" s="16" t="s">
        <v>467</v>
      </c>
      <c r="C90" s="39" t="s">
        <v>472</v>
      </c>
      <c r="D90" s="16" t="s">
        <v>477</v>
      </c>
      <c r="E90" s="16" t="s">
        <v>458</v>
      </c>
      <c r="F90" s="29" t="s">
        <v>478</v>
      </c>
      <c r="G90" s="29">
        <v>64.400000000000006</v>
      </c>
      <c r="H90" s="30">
        <v>455386.6</v>
      </c>
      <c r="I90" s="30">
        <v>0</v>
      </c>
      <c r="J90" s="30">
        <v>455386.6</v>
      </c>
      <c r="K90" s="30"/>
      <c r="L90" s="31" t="s">
        <v>481</v>
      </c>
      <c r="M90" s="16"/>
      <c r="N90" s="16"/>
      <c r="O90" s="16"/>
      <c r="P90" s="16" t="s">
        <v>48</v>
      </c>
      <c r="Q90" s="16"/>
      <c r="R90" s="16"/>
    </row>
    <row r="91" spans="1:18" ht="60.75">
      <c r="A91" s="16">
        <v>82</v>
      </c>
      <c r="B91" s="16" t="s">
        <v>468</v>
      </c>
      <c r="C91" s="39" t="s">
        <v>473</v>
      </c>
      <c r="D91" s="34" t="s">
        <v>482</v>
      </c>
      <c r="E91" s="16" t="s">
        <v>483</v>
      </c>
      <c r="F91" s="29" t="s">
        <v>484</v>
      </c>
      <c r="G91" s="29">
        <v>31.4</v>
      </c>
      <c r="H91" s="65">
        <v>239041.76</v>
      </c>
      <c r="I91" s="30">
        <v>0</v>
      </c>
      <c r="J91" s="65">
        <v>239041.76</v>
      </c>
      <c r="K91" s="30"/>
      <c r="L91" s="31" t="s">
        <v>485</v>
      </c>
      <c r="M91" s="16"/>
      <c r="N91" s="16"/>
      <c r="O91" s="16"/>
      <c r="P91" s="16" t="s">
        <v>48</v>
      </c>
      <c r="Q91" s="16"/>
      <c r="R91" s="16"/>
    </row>
    <row r="92" spans="1:18" ht="101.25">
      <c r="A92" s="16">
        <v>83</v>
      </c>
      <c r="B92" s="16" t="s">
        <v>469</v>
      </c>
      <c r="C92" s="39" t="s">
        <v>474</v>
      </c>
      <c r="D92" s="16" t="s">
        <v>496</v>
      </c>
      <c r="E92" s="16" t="s">
        <v>497</v>
      </c>
      <c r="F92" s="34" t="s">
        <v>498</v>
      </c>
      <c r="G92" s="29">
        <v>1196.0999999999999</v>
      </c>
      <c r="H92" s="30">
        <v>4707287.4400000004</v>
      </c>
      <c r="I92" s="30">
        <v>0</v>
      </c>
      <c r="J92" s="30">
        <v>4707287.4400000004</v>
      </c>
      <c r="K92" s="30"/>
      <c r="L92" s="31" t="s">
        <v>499</v>
      </c>
      <c r="M92" s="32" t="s">
        <v>513</v>
      </c>
      <c r="N92" s="16"/>
      <c r="O92" s="16"/>
      <c r="P92" s="16" t="s">
        <v>48</v>
      </c>
      <c r="Q92" s="16"/>
      <c r="R92" s="16"/>
    </row>
    <row r="93" spans="1:18" ht="101.25">
      <c r="A93" s="16">
        <v>84</v>
      </c>
      <c r="B93" s="16" t="s">
        <v>470</v>
      </c>
      <c r="C93" s="39" t="s">
        <v>475</v>
      </c>
      <c r="D93" s="34" t="s">
        <v>500</v>
      </c>
      <c r="E93" s="16" t="s">
        <v>497</v>
      </c>
      <c r="F93" s="34" t="s">
        <v>501</v>
      </c>
      <c r="G93" s="29">
        <v>58.1</v>
      </c>
      <c r="H93" s="30">
        <v>405016.73</v>
      </c>
      <c r="I93" s="30">
        <v>0</v>
      </c>
      <c r="J93" s="30">
        <v>405016.73</v>
      </c>
      <c r="K93" s="30"/>
      <c r="L93" s="31" t="s">
        <v>499</v>
      </c>
      <c r="M93" s="32" t="s">
        <v>514</v>
      </c>
      <c r="N93" s="16"/>
      <c r="O93" s="16"/>
      <c r="P93" s="16" t="s">
        <v>48</v>
      </c>
      <c r="Q93" s="16"/>
      <c r="R93" s="16"/>
    </row>
    <row r="94" spans="1:18" ht="101.25">
      <c r="A94" s="16">
        <v>85</v>
      </c>
      <c r="B94" s="16" t="s">
        <v>471</v>
      </c>
      <c r="C94" s="39" t="s">
        <v>476</v>
      </c>
      <c r="D94" s="34" t="s">
        <v>502</v>
      </c>
      <c r="E94" s="16" t="s">
        <v>497</v>
      </c>
      <c r="F94" s="34" t="s">
        <v>503</v>
      </c>
      <c r="G94" s="29">
        <v>101.3</v>
      </c>
      <c r="H94" s="30">
        <v>78613.62</v>
      </c>
      <c r="I94" s="30">
        <v>0</v>
      </c>
      <c r="J94" s="30">
        <v>78613.62</v>
      </c>
      <c r="K94" s="30"/>
      <c r="L94" s="31" t="s">
        <v>499</v>
      </c>
      <c r="M94" s="32" t="s">
        <v>515</v>
      </c>
      <c r="N94" s="16"/>
      <c r="O94" s="16"/>
      <c r="P94" s="16" t="s">
        <v>48</v>
      </c>
      <c r="Q94" s="16"/>
      <c r="R94" s="16"/>
    </row>
    <row r="95" spans="1:18" ht="60.75">
      <c r="A95" s="16">
        <v>86</v>
      </c>
      <c r="B95" s="16" t="s">
        <v>505</v>
      </c>
      <c r="C95" s="39" t="s">
        <v>506</v>
      </c>
      <c r="D95" s="34" t="s">
        <v>504</v>
      </c>
      <c r="E95" s="16" t="s">
        <v>497</v>
      </c>
      <c r="F95" s="29"/>
      <c r="G95" s="29">
        <v>13.3</v>
      </c>
      <c r="H95" s="30">
        <v>59047.040000000001</v>
      </c>
      <c r="I95" s="30">
        <v>0</v>
      </c>
      <c r="J95" s="30">
        <v>59047.040000000001</v>
      </c>
      <c r="K95" s="30"/>
      <c r="L95" s="31" t="s">
        <v>499</v>
      </c>
      <c r="M95" s="32">
        <v>42662</v>
      </c>
      <c r="N95" s="16"/>
      <c r="O95" s="16"/>
      <c r="P95" s="16" t="s">
        <v>48</v>
      </c>
      <c r="Q95" s="16"/>
      <c r="R95" s="16"/>
    </row>
    <row r="96" spans="1:18" ht="60.75">
      <c r="A96" s="16">
        <v>87</v>
      </c>
      <c r="B96" s="16" t="s">
        <v>512</v>
      </c>
      <c r="C96" s="39" t="s">
        <v>511</v>
      </c>
      <c r="D96" s="16" t="s">
        <v>162</v>
      </c>
      <c r="E96" s="16" t="s">
        <v>444</v>
      </c>
      <c r="F96" s="29" t="s">
        <v>516</v>
      </c>
      <c r="G96" s="29">
        <v>48.8</v>
      </c>
      <c r="H96" s="30">
        <v>181454.99</v>
      </c>
      <c r="I96" s="30">
        <v>0</v>
      </c>
      <c r="J96" s="30">
        <v>181454.99</v>
      </c>
      <c r="K96" s="30"/>
      <c r="L96" s="31" t="s">
        <v>517</v>
      </c>
      <c r="M96" s="32">
        <v>42724</v>
      </c>
      <c r="N96" s="16"/>
      <c r="O96" s="16"/>
      <c r="P96" s="16" t="s">
        <v>48</v>
      </c>
      <c r="Q96" s="16"/>
      <c r="R96" s="16"/>
    </row>
    <row r="97" spans="1:18" ht="81">
      <c r="A97" s="16">
        <v>88</v>
      </c>
      <c r="B97" s="16" t="s">
        <v>518</v>
      </c>
      <c r="C97" s="39" t="s">
        <v>519</v>
      </c>
      <c r="D97" s="16" t="s">
        <v>520</v>
      </c>
      <c r="E97" s="16" t="s">
        <v>497</v>
      </c>
      <c r="F97" s="29"/>
      <c r="G97" s="29">
        <v>93.5</v>
      </c>
      <c r="H97" s="30">
        <v>367969.03</v>
      </c>
      <c r="I97" s="30">
        <v>0</v>
      </c>
      <c r="J97" s="30">
        <v>367969.03</v>
      </c>
      <c r="K97" s="30"/>
      <c r="L97" s="31" t="s">
        <v>521</v>
      </c>
      <c r="M97" s="32"/>
      <c r="N97" s="16"/>
      <c r="O97" s="16"/>
      <c r="P97" s="16" t="s">
        <v>48</v>
      </c>
      <c r="Q97" s="16" t="s">
        <v>617</v>
      </c>
      <c r="R97" s="16"/>
    </row>
    <row r="98" spans="1:18" ht="60.75">
      <c r="A98" s="16">
        <v>89</v>
      </c>
      <c r="B98" s="16" t="s">
        <v>526</v>
      </c>
      <c r="C98" s="39" t="s">
        <v>527</v>
      </c>
      <c r="D98" s="16" t="s">
        <v>177</v>
      </c>
      <c r="E98" s="16" t="s">
        <v>439</v>
      </c>
      <c r="F98" s="29" t="s">
        <v>528</v>
      </c>
      <c r="G98" s="29">
        <v>39.700000000000003</v>
      </c>
      <c r="H98" s="30">
        <v>280302.37</v>
      </c>
      <c r="I98" s="30">
        <v>0</v>
      </c>
      <c r="J98" s="30">
        <v>280302.37</v>
      </c>
      <c r="K98" s="30"/>
      <c r="L98" s="31" t="s">
        <v>529</v>
      </c>
      <c r="M98" s="32">
        <v>42992</v>
      </c>
      <c r="N98" s="16"/>
      <c r="O98" s="16"/>
      <c r="P98" s="16" t="s">
        <v>48</v>
      </c>
      <c r="Q98" s="16"/>
      <c r="R98" s="16"/>
    </row>
    <row r="99" spans="1:18" ht="81">
      <c r="A99" s="16">
        <v>90</v>
      </c>
      <c r="B99" s="16" t="s">
        <v>530</v>
      </c>
      <c r="C99" s="39" t="s">
        <v>531</v>
      </c>
      <c r="D99" s="16" t="s">
        <v>532</v>
      </c>
      <c r="E99" s="16" t="s">
        <v>533</v>
      </c>
      <c r="F99" s="29" t="s">
        <v>534</v>
      </c>
      <c r="G99" s="29" t="s">
        <v>535</v>
      </c>
      <c r="H99" s="30">
        <v>64643</v>
      </c>
      <c r="I99" s="30">
        <v>6620</v>
      </c>
      <c r="J99" s="30">
        <v>58023</v>
      </c>
      <c r="K99" s="30"/>
      <c r="L99" s="31" t="s">
        <v>536</v>
      </c>
      <c r="M99" s="32">
        <v>43005</v>
      </c>
      <c r="N99" s="16"/>
      <c r="O99" s="16"/>
      <c r="P99" s="16" t="s">
        <v>48</v>
      </c>
      <c r="Q99" s="16" t="s">
        <v>616</v>
      </c>
      <c r="R99" s="16"/>
    </row>
    <row r="100" spans="1:18" ht="81">
      <c r="A100" s="16">
        <v>91</v>
      </c>
      <c r="B100" s="16" t="s">
        <v>537</v>
      </c>
      <c r="C100" s="39" t="s">
        <v>539</v>
      </c>
      <c r="D100" s="16" t="s">
        <v>541</v>
      </c>
      <c r="E100" s="16" t="s">
        <v>542</v>
      </c>
      <c r="F100" s="29" t="s">
        <v>543</v>
      </c>
      <c r="G100" s="29" t="s">
        <v>544</v>
      </c>
      <c r="H100" s="30">
        <v>51522</v>
      </c>
      <c r="I100" s="30">
        <v>0</v>
      </c>
      <c r="J100" s="30">
        <v>51522</v>
      </c>
      <c r="K100" s="30"/>
      <c r="L100" s="31" t="s">
        <v>536</v>
      </c>
      <c r="M100" s="32">
        <v>43005</v>
      </c>
      <c r="N100" s="16"/>
      <c r="O100" s="16"/>
      <c r="P100" s="16" t="s">
        <v>48</v>
      </c>
      <c r="Q100" s="16" t="s">
        <v>616</v>
      </c>
      <c r="R100" s="16"/>
    </row>
    <row r="101" spans="1:18" ht="60.75">
      <c r="A101" s="16">
        <v>92</v>
      </c>
      <c r="B101" s="16" t="s">
        <v>538</v>
      </c>
      <c r="C101" s="39" t="s">
        <v>540</v>
      </c>
      <c r="D101" s="16" t="s">
        <v>545</v>
      </c>
      <c r="E101" s="16" t="s">
        <v>533</v>
      </c>
      <c r="F101" s="29" t="s">
        <v>571</v>
      </c>
      <c r="G101" s="29" t="s">
        <v>546</v>
      </c>
      <c r="H101" s="30">
        <v>237661</v>
      </c>
      <c r="I101" s="30">
        <v>0</v>
      </c>
      <c r="J101" s="30">
        <v>237661</v>
      </c>
      <c r="K101" s="30"/>
      <c r="L101" s="31" t="s">
        <v>536</v>
      </c>
      <c r="M101" s="32">
        <v>43005</v>
      </c>
      <c r="N101" s="16"/>
      <c r="O101" s="16"/>
      <c r="P101" s="16" t="s">
        <v>48</v>
      </c>
      <c r="Q101" s="16" t="s">
        <v>616</v>
      </c>
      <c r="R101" s="16"/>
    </row>
    <row r="102" spans="1:18" ht="60.75">
      <c r="A102" s="16">
        <v>93</v>
      </c>
      <c r="B102" s="16" t="s">
        <v>548</v>
      </c>
      <c r="C102" s="39" t="s">
        <v>547</v>
      </c>
      <c r="D102" s="16" t="s">
        <v>545</v>
      </c>
      <c r="E102" s="16" t="s">
        <v>542</v>
      </c>
      <c r="F102" s="29" t="s">
        <v>549</v>
      </c>
      <c r="G102" s="29" t="s">
        <v>550</v>
      </c>
      <c r="H102" s="30">
        <v>61552</v>
      </c>
      <c r="I102" s="30">
        <v>0</v>
      </c>
      <c r="J102" s="30">
        <v>61552</v>
      </c>
      <c r="K102" s="30"/>
      <c r="L102" s="31" t="s">
        <v>536</v>
      </c>
      <c r="M102" s="32">
        <v>43005</v>
      </c>
      <c r="N102" s="16"/>
      <c r="O102" s="16"/>
      <c r="P102" s="16" t="s">
        <v>48</v>
      </c>
      <c r="Q102" s="16" t="s">
        <v>616</v>
      </c>
      <c r="R102" s="16"/>
    </row>
    <row r="103" spans="1:18" ht="60.75">
      <c r="A103" s="16">
        <v>94</v>
      </c>
      <c r="B103" s="16" t="s">
        <v>551</v>
      </c>
      <c r="C103" s="39" t="s">
        <v>552</v>
      </c>
      <c r="D103" s="16" t="s">
        <v>572</v>
      </c>
      <c r="E103" s="16" t="s">
        <v>554</v>
      </c>
      <c r="F103" s="29" t="s">
        <v>555</v>
      </c>
      <c r="G103" s="29" t="s">
        <v>556</v>
      </c>
      <c r="H103" s="30">
        <v>282520</v>
      </c>
      <c r="I103" s="30">
        <v>131348.92000000001</v>
      </c>
      <c r="J103" s="30">
        <v>151171.07999999999</v>
      </c>
      <c r="K103" s="30"/>
      <c r="L103" s="31" t="s">
        <v>536</v>
      </c>
      <c r="M103" s="32">
        <v>43005</v>
      </c>
      <c r="N103" s="16"/>
      <c r="O103" s="16"/>
      <c r="P103" s="16" t="s">
        <v>48</v>
      </c>
      <c r="Q103" s="16" t="s">
        <v>616</v>
      </c>
      <c r="R103" s="16"/>
    </row>
    <row r="104" spans="1:18" ht="60.75">
      <c r="A104" s="16">
        <v>95</v>
      </c>
      <c r="B104" s="16" t="s">
        <v>557</v>
      </c>
      <c r="C104" s="39" t="s">
        <v>553</v>
      </c>
      <c r="D104" s="16" t="s">
        <v>558</v>
      </c>
      <c r="E104" s="16" t="s">
        <v>554</v>
      </c>
      <c r="F104" s="29" t="s">
        <v>573</v>
      </c>
      <c r="G104" s="29" t="s">
        <v>559</v>
      </c>
      <c r="H104" s="30">
        <v>60000</v>
      </c>
      <c r="I104" s="30">
        <v>0</v>
      </c>
      <c r="J104" s="30">
        <v>60000</v>
      </c>
      <c r="K104" s="30"/>
      <c r="L104" s="31" t="s">
        <v>536</v>
      </c>
      <c r="M104" s="32">
        <v>43005</v>
      </c>
      <c r="N104" s="16"/>
      <c r="O104" s="16"/>
      <c r="P104" s="16" t="s">
        <v>48</v>
      </c>
      <c r="Q104" s="16" t="s">
        <v>616</v>
      </c>
      <c r="R104" s="16"/>
    </row>
    <row r="105" spans="1:18" ht="60.75">
      <c r="A105" s="16">
        <v>96</v>
      </c>
      <c r="B105" s="16" t="s">
        <v>564</v>
      </c>
      <c r="C105" s="39" t="s">
        <v>560</v>
      </c>
      <c r="D105" s="16" t="s">
        <v>545</v>
      </c>
      <c r="E105" s="16" t="s">
        <v>554</v>
      </c>
      <c r="F105" s="29" t="s">
        <v>562</v>
      </c>
      <c r="G105" s="29" t="s">
        <v>563</v>
      </c>
      <c r="H105" s="30">
        <v>8622892.0399999991</v>
      </c>
      <c r="I105" s="30">
        <v>6710521.8099999996</v>
      </c>
      <c r="J105" s="30">
        <v>1912370.23</v>
      </c>
      <c r="K105" s="30"/>
      <c r="L105" s="31" t="s">
        <v>536</v>
      </c>
      <c r="M105" s="32">
        <v>43005</v>
      </c>
      <c r="N105" s="16"/>
      <c r="O105" s="16"/>
      <c r="P105" s="16" t="s">
        <v>48</v>
      </c>
      <c r="Q105" s="16" t="s">
        <v>616</v>
      </c>
      <c r="R105" s="16"/>
    </row>
    <row r="106" spans="1:18" ht="60.75">
      <c r="A106" s="16">
        <v>97</v>
      </c>
      <c r="B106" s="16" t="s">
        <v>566</v>
      </c>
      <c r="C106" s="39" t="s">
        <v>565</v>
      </c>
      <c r="D106" s="16" t="s">
        <v>545</v>
      </c>
      <c r="E106" s="16" t="s">
        <v>554</v>
      </c>
      <c r="F106" s="29" t="s">
        <v>561</v>
      </c>
      <c r="G106" s="29">
        <v>2450</v>
      </c>
      <c r="H106" s="30">
        <v>337565.97</v>
      </c>
      <c r="I106" s="30">
        <v>168288.14</v>
      </c>
      <c r="J106" s="30">
        <v>169277.83</v>
      </c>
      <c r="K106" s="30"/>
      <c r="L106" s="31" t="s">
        <v>536</v>
      </c>
      <c r="M106" s="32">
        <v>43005</v>
      </c>
      <c r="N106" s="16"/>
      <c r="O106" s="16"/>
      <c r="P106" s="16" t="s">
        <v>48</v>
      </c>
      <c r="Q106" s="16" t="s">
        <v>616</v>
      </c>
      <c r="R106" s="16"/>
    </row>
    <row r="107" spans="1:18" ht="60.75">
      <c r="A107" s="16">
        <v>98</v>
      </c>
      <c r="B107" s="16" t="s">
        <v>592</v>
      </c>
      <c r="C107" s="39" t="s">
        <v>567</v>
      </c>
      <c r="D107" s="16" t="s">
        <v>568</v>
      </c>
      <c r="E107" s="16" t="s">
        <v>554</v>
      </c>
      <c r="F107" s="29" t="s">
        <v>569</v>
      </c>
      <c r="G107" s="29" t="s">
        <v>570</v>
      </c>
      <c r="H107" s="30">
        <v>336786</v>
      </c>
      <c r="I107" s="30">
        <v>277410.40000000002</v>
      </c>
      <c r="J107" s="30">
        <v>59375.6</v>
      </c>
      <c r="K107" s="30"/>
      <c r="L107" s="31" t="s">
        <v>536</v>
      </c>
      <c r="M107" s="32">
        <v>43005</v>
      </c>
      <c r="N107" s="16"/>
      <c r="O107" s="16"/>
      <c r="P107" s="16" t="s">
        <v>48</v>
      </c>
      <c r="Q107" s="16" t="s">
        <v>616</v>
      </c>
      <c r="R107" s="16"/>
    </row>
    <row r="108" spans="1:18" ht="60.75">
      <c r="A108" s="16">
        <v>99</v>
      </c>
      <c r="B108" s="16" t="s">
        <v>599</v>
      </c>
      <c r="C108" s="39" t="s">
        <v>600</v>
      </c>
      <c r="D108" s="16" t="s">
        <v>594</v>
      </c>
      <c r="E108" s="16" t="s">
        <v>595</v>
      </c>
      <c r="F108" s="29" t="s">
        <v>602</v>
      </c>
      <c r="G108" s="29">
        <v>17.600000000000001</v>
      </c>
      <c r="H108" s="30">
        <v>72119.199999999997</v>
      </c>
      <c r="I108" s="30">
        <v>0</v>
      </c>
      <c r="J108" s="30">
        <v>72119.199999999997</v>
      </c>
      <c r="K108" s="30"/>
      <c r="L108" s="31" t="s">
        <v>598</v>
      </c>
      <c r="M108" s="32">
        <v>43033</v>
      </c>
      <c r="N108" s="16"/>
      <c r="O108" s="16"/>
      <c r="P108" s="16" t="s">
        <v>48</v>
      </c>
      <c r="Q108" s="16"/>
      <c r="R108" s="16"/>
    </row>
    <row r="109" spans="1:18" ht="60.75">
      <c r="A109" s="16">
        <v>100</v>
      </c>
      <c r="B109" s="16" t="s">
        <v>603</v>
      </c>
      <c r="C109" s="39" t="s">
        <v>601</v>
      </c>
      <c r="D109" s="16" t="s">
        <v>594</v>
      </c>
      <c r="E109" s="16" t="s">
        <v>605</v>
      </c>
      <c r="F109" s="29" t="s">
        <v>606</v>
      </c>
      <c r="G109" s="29">
        <v>31.5</v>
      </c>
      <c r="H109" s="30">
        <v>169874.46</v>
      </c>
      <c r="I109" s="30">
        <v>0</v>
      </c>
      <c r="J109" s="30" t="s">
        <v>607</v>
      </c>
      <c r="K109" s="30"/>
      <c r="L109" s="31" t="s">
        <v>598</v>
      </c>
      <c r="M109" s="32">
        <v>43033</v>
      </c>
      <c r="N109" s="16"/>
      <c r="O109" s="16"/>
      <c r="P109" s="16" t="s">
        <v>48</v>
      </c>
      <c r="Q109" s="16"/>
      <c r="R109" s="16"/>
    </row>
    <row r="110" spans="1:18" ht="60.75">
      <c r="A110" s="16">
        <v>101</v>
      </c>
      <c r="B110" s="16" t="s">
        <v>608</v>
      </c>
      <c r="C110" s="39" t="s">
        <v>604</v>
      </c>
      <c r="D110" s="16" t="s">
        <v>594</v>
      </c>
      <c r="E110" s="16" t="s">
        <v>609</v>
      </c>
      <c r="F110" s="29" t="s">
        <v>610</v>
      </c>
      <c r="G110" s="29">
        <v>54.1</v>
      </c>
      <c r="H110" s="30">
        <v>161002.68</v>
      </c>
      <c r="I110" s="30">
        <v>0</v>
      </c>
      <c r="J110" s="30">
        <v>161002.68</v>
      </c>
      <c r="K110" s="30"/>
      <c r="L110" s="31" t="s">
        <v>598</v>
      </c>
      <c r="M110" s="32">
        <v>43033</v>
      </c>
      <c r="N110" s="16"/>
      <c r="O110" s="16"/>
      <c r="P110" s="16" t="s">
        <v>48</v>
      </c>
      <c r="Q110" s="16"/>
      <c r="R110" s="16"/>
    </row>
    <row r="111" spans="1:18" ht="60.75">
      <c r="A111" s="16">
        <v>102</v>
      </c>
      <c r="B111" s="16" t="s">
        <v>611</v>
      </c>
      <c r="C111" s="39" t="s">
        <v>593</v>
      </c>
      <c r="D111" s="16" t="s">
        <v>594</v>
      </c>
      <c r="E111" s="16" t="s">
        <v>595</v>
      </c>
      <c r="F111" s="29" t="s">
        <v>596</v>
      </c>
      <c r="G111" s="29" t="s">
        <v>597</v>
      </c>
      <c r="H111" s="30">
        <v>77757.119999999995</v>
      </c>
      <c r="I111" s="30">
        <v>0</v>
      </c>
      <c r="J111" s="30">
        <v>77757.119999999995</v>
      </c>
      <c r="K111" s="30"/>
      <c r="L111" s="31" t="s">
        <v>598</v>
      </c>
      <c r="M111" s="32">
        <v>43033</v>
      </c>
      <c r="N111" s="16"/>
      <c r="O111" s="16"/>
      <c r="P111" s="16" t="s">
        <v>48</v>
      </c>
      <c r="Q111" s="16"/>
      <c r="R111" s="16"/>
    </row>
    <row r="112" spans="1:18" ht="20.25">
      <c r="A112" s="16"/>
      <c r="B112" s="16"/>
      <c r="C112" s="39"/>
      <c r="D112" s="16"/>
      <c r="E112" s="16"/>
      <c r="F112" s="29"/>
      <c r="G112" s="29"/>
      <c r="H112" s="30"/>
      <c r="I112" s="30"/>
      <c r="J112" s="30"/>
      <c r="K112" s="30"/>
      <c r="L112" s="31"/>
      <c r="M112" s="32"/>
      <c r="N112" s="16"/>
      <c r="O112" s="16"/>
      <c r="P112" s="16"/>
      <c r="Q112" s="16"/>
      <c r="R112" s="16"/>
    </row>
    <row r="113" spans="1:18" ht="20.25">
      <c r="A113" s="16"/>
      <c r="B113" s="16"/>
      <c r="C113" s="39"/>
      <c r="D113" s="16"/>
      <c r="E113" s="16"/>
      <c r="F113" s="29"/>
      <c r="G113" s="29"/>
      <c r="H113" s="30"/>
      <c r="I113" s="30"/>
      <c r="J113" s="30"/>
      <c r="K113" s="30"/>
      <c r="L113" s="31"/>
      <c r="M113" s="32"/>
      <c r="N113" s="16"/>
      <c r="O113" s="16"/>
      <c r="P113" s="16"/>
      <c r="Q113" s="16"/>
      <c r="R113" s="16"/>
    </row>
    <row r="114" spans="1:18" ht="20.25">
      <c r="A114" s="16"/>
      <c r="B114" s="16"/>
      <c r="C114" s="39"/>
      <c r="D114" s="16"/>
      <c r="E114" s="16"/>
      <c r="F114" s="29"/>
      <c r="G114" s="29"/>
      <c r="H114" s="30"/>
      <c r="I114" s="30"/>
      <c r="J114" s="30"/>
      <c r="K114" s="30"/>
      <c r="L114" s="31"/>
      <c r="M114" s="32"/>
      <c r="N114" s="16"/>
      <c r="O114" s="16"/>
      <c r="P114" s="16"/>
      <c r="Q114" s="16"/>
      <c r="R114" s="16"/>
    </row>
    <row r="115" spans="1:18" ht="21">
      <c r="A115" s="16"/>
      <c r="B115" s="16"/>
      <c r="C115" s="39"/>
      <c r="D115" s="28" t="s">
        <v>99</v>
      </c>
      <c r="E115" s="22"/>
      <c r="F115" s="22"/>
      <c r="G115" s="22"/>
      <c r="H115" s="95">
        <f>SUM(H10:H111)</f>
        <v>39714663.040000014</v>
      </c>
      <c r="I115" s="95">
        <f>SUM(I10:I111)</f>
        <v>16961696.27</v>
      </c>
      <c r="J115" s="95">
        <f>SUM(J10:J111)</f>
        <v>22583092.309999999</v>
      </c>
      <c r="K115" s="36"/>
      <c r="L115" s="21"/>
      <c r="M115" s="16"/>
      <c r="N115" s="16"/>
      <c r="O115" s="16"/>
      <c r="P115" s="16"/>
      <c r="Q115" s="16"/>
      <c r="R115" s="16"/>
    </row>
    <row r="116" spans="1:18" ht="21">
      <c r="A116" s="16"/>
      <c r="B116" s="16"/>
      <c r="C116" s="39"/>
      <c r="D116" s="28" t="s">
        <v>287</v>
      </c>
      <c r="E116" s="22"/>
      <c r="F116" s="22"/>
      <c r="G116" s="22"/>
      <c r="H116" s="95">
        <f>H115+H8</f>
        <v>40438569.180000015</v>
      </c>
      <c r="I116" s="95">
        <f>I115+I8</f>
        <v>17685602.41</v>
      </c>
      <c r="J116" s="95">
        <f>J115+J8</f>
        <v>22583092.309999999</v>
      </c>
      <c r="K116" s="36"/>
      <c r="L116" s="21"/>
      <c r="M116" s="16"/>
      <c r="N116" s="16"/>
      <c r="O116" s="16"/>
      <c r="P116" s="16"/>
      <c r="Q116" s="16"/>
      <c r="R116" s="16"/>
    </row>
    <row r="117" spans="1:18" ht="23.25">
      <c r="A117" s="304" t="s">
        <v>40</v>
      </c>
      <c r="B117" s="305"/>
      <c r="C117" s="305"/>
      <c r="D117" s="305"/>
      <c r="E117" s="305"/>
      <c r="F117" s="305"/>
      <c r="G117" s="305"/>
      <c r="H117" s="305"/>
      <c r="I117" s="305"/>
      <c r="J117" s="305"/>
      <c r="K117" s="305"/>
      <c r="L117" s="305"/>
      <c r="M117" s="305"/>
      <c r="N117" s="305"/>
      <c r="O117" s="305"/>
      <c r="P117" s="305"/>
      <c r="Q117" s="305"/>
      <c r="R117" s="306"/>
    </row>
    <row r="118" spans="1:18" ht="23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</row>
    <row r="119" spans="1:18" ht="101.2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95" t="s">
        <v>100</v>
      </c>
      <c r="M119" s="295"/>
      <c r="N119" s="295"/>
      <c r="O119" s="26"/>
      <c r="P119" s="26"/>
      <c r="Q119" s="67" t="s">
        <v>525</v>
      </c>
      <c r="R119" s="26"/>
    </row>
  </sheetData>
  <mergeCells count="7">
    <mergeCell ref="L119:N119"/>
    <mergeCell ref="Q1:R1"/>
    <mergeCell ref="A2:R2"/>
    <mergeCell ref="A3:R3"/>
    <mergeCell ref="A5:R5"/>
    <mergeCell ref="A9:R9"/>
    <mergeCell ref="A117:R11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26"/>
  <sheetViews>
    <sheetView topLeftCell="A106" zoomScale="55" zoomScaleNormal="55" workbookViewId="0">
      <selection activeCell="J122" sqref="J122"/>
    </sheetView>
  </sheetViews>
  <sheetFormatPr defaultRowHeight="15"/>
  <cols>
    <col min="2" max="2" width="23" customWidth="1"/>
    <col min="3" max="3" width="13.85546875" customWidth="1"/>
    <col min="4" max="4" width="39.42578125" customWidth="1"/>
    <col min="5" max="5" width="39.5703125" customWidth="1"/>
    <col min="6" max="6" width="27.28515625" customWidth="1"/>
    <col min="7" max="7" width="20.140625" customWidth="1"/>
    <col min="8" max="8" width="21.28515625" customWidth="1"/>
    <col min="9" max="9" width="22" customWidth="1"/>
    <col min="10" max="10" width="20.140625" customWidth="1"/>
    <col min="11" max="11" width="17.28515625" customWidth="1"/>
    <col min="12" max="12" width="32.7109375" customWidth="1"/>
    <col min="13" max="13" width="15.85546875" customWidth="1"/>
    <col min="14" max="14" width="17.28515625" customWidth="1"/>
    <col min="15" max="15" width="19.5703125" customWidth="1"/>
    <col min="16" max="16" width="15.5703125" customWidth="1"/>
    <col min="17" max="17" width="19.5703125" customWidth="1"/>
    <col min="18" max="18" width="15.5703125" customWidth="1"/>
  </cols>
  <sheetData>
    <row r="1" spans="1:18" ht="23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68" t="s">
        <v>139</v>
      </c>
      <c r="R1" s="268"/>
    </row>
    <row r="2" spans="1:18" ht="23.25">
      <c r="A2" s="280" t="s">
        <v>0</v>
      </c>
      <c r="B2" s="280"/>
      <c r="C2" s="280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</row>
    <row r="3" spans="1:18" ht="23.25">
      <c r="A3" s="280" t="s">
        <v>625</v>
      </c>
      <c r="B3" s="280"/>
      <c r="C3" s="280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</row>
    <row r="4" spans="1:18" ht="409.5">
      <c r="A4" s="4" t="s">
        <v>4</v>
      </c>
      <c r="B4" s="4" t="s">
        <v>348</v>
      </c>
      <c r="C4" s="49" t="s">
        <v>101</v>
      </c>
      <c r="D4" s="4" t="s">
        <v>1</v>
      </c>
      <c r="E4" s="4" t="s">
        <v>2</v>
      </c>
      <c r="F4" s="4" t="s">
        <v>3</v>
      </c>
      <c r="G4" s="4" t="s">
        <v>5</v>
      </c>
      <c r="H4" s="4" t="s">
        <v>14</v>
      </c>
      <c r="I4" s="4" t="s">
        <v>15</v>
      </c>
      <c r="J4" s="4" t="s">
        <v>13</v>
      </c>
      <c r="K4" s="4" t="s">
        <v>34</v>
      </c>
      <c r="L4" s="4" t="s">
        <v>18</v>
      </c>
      <c r="M4" s="4" t="s">
        <v>16</v>
      </c>
      <c r="N4" s="4" t="s">
        <v>19</v>
      </c>
      <c r="O4" s="4" t="s">
        <v>17</v>
      </c>
      <c r="P4" s="4" t="s">
        <v>6</v>
      </c>
      <c r="Q4" s="63" t="s">
        <v>32</v>
      </c>
      <c r="R4" s="63" t="s">
        <v>33</v>
      </c>
    </row>
    <row r="5" spans="1:18" ht="23.25">
      <c r="A5" s="296" t="s">
        <v>39</v>
      </c>
      <c r="B5" s="297"/>
      <c r="C5" s="297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9"/>
    </row>
    <row r="6" spans="1:18" ht="81">
      <c r="A6" s="46">
        <v>1</v>
      </c>
      <c r="B6" s="16" t="s">
        <v>433</v>
      </c>
      <c r="C6" s="46">
        <v>1010314</v>
      </c>
      <c r="D6" s="34" t="s">
        <v>277</v>
      </c>
      <c r="E6" s="16" t="s">
        <v>278</v>
      </c>
      <c r="F6" s="34" t="s">
        <v>279</v>
      </c>
      <c r="G6" s="46" t="s">
        <v>280</v>
      </c>
      <c r="H6" s="16">
        <v>39249.14</v>
      </c>
      <c r="I6" s="16">
        <v>39249.14</v>
      </c>
      <c r="J6" s="62">
        <v>0</v>
      </c>
      <c r="K6" s="16">
        <v>39249.14</v>
      </c>
      <c r="L6" s="16" t="s">
        <v>281</v>
      </c>
      <c r="M6" s="34" t="s">
        <v>282</v>
      </c>
      <c r="N6" s="34"/>
      <c r="O6" s="34"/>
      <c r="P6" s="46" t="s">
        <v>48</v>
      </c>
      <c r="Q6" s="46"/>
      <c r="R6" s="46"/>
    </row>
    <row r="7" spans="1:18" ht="81">
      <c r="A7" s="46">
        <v>2</v>
      </c>
      <c r="B7" s="16" t="s">
        <v>507</v>
      </c>
      <c r="C7" s="39" t="s">
        <v>510</v>
      </c>
      <c r="D7" s="34" t="s">
        <v>277</v>
      </c>
      <c r="E7" s="5" t="s">
        <v>508</v>
      </c>
      <c r="F7" s="5" t="s">
        <v>509</v>
      </c>
      <c r="G7" s="46">
        <v>3594</v>
      </c>
      <c r="H7" s="16">
        <v>684657</v>
      </c>
      <c r="I7" s="16">
        <v>684657</v>
      </c>
      <c r="J7" s="62">
        <v>0</v>
      </c>
      <c r="K7" s="16">
        <v>684657</v>
      </c>
      <c r="L7" s="16" t="s">
        <v>522</v>
      </c>
      <c r="M7" s="66">
        <v>42662</v>
      </c>
      <c r="N7" s="34"/>
      <c r="O7" s="34"/>
      <c r="P7" s="46" t="s">
        <v>48</v>
      </c>
      <c r="Q7" s="46"/>
      <c r="R7" s="46"/>
    </row>
    <row r="8" spans="1:18" ht="60.75">
      <c r="A8" s="46">
        <v>3</v>
      </c>
      <c r="B8" s="16" t="s">
        <v>637</v>
      </c>
      <c r="C8" s="39"/>
      <c r="D8" s="34" t="s">
        <v>277</v>
      </c>
      <c r="E8" s="5" t="s">
        <v>638</v>
      </c>
      <c r="F8" s="5" t="s">
        <v>639</v>
      </c>
      <c r="G8" s="46">
        <v>6756</v>
      </c>
      <c r="H8" s="16">
        <v>366678.52</v>
      </c>
      <c r="I8" s="16">
        <v>366678.52</v>
      </c>
      <c r="J8" s="16">
        <v>0</v>
      </c>
      <c r="K8" s="16">
        <v>366678.52</v>
      </c>
      <c r="L8" s="16"/>
      <c r="M8" s="66">
        <v>43098</v>
      </c>
      <c r="N8" s="34"/>
      <c r="O8" s="34"/>
      <c r="P8" s="46" t="s">
        <v>48</v>
      </c>
      <c r="Q8" s="46"/>
      <c r="R8" s="46"/>
    </row>
    <row r="9" spans="1:18" ht="23.25">
      <c r="A9" s="61"/>
      <c r="B9" s="61"/>
      <c r="C9" s="61"/>
      <c r="D9" s="8" t="s">
        <v>161</v>
      </c>
      <c r="E9" s="15"/>
      <c r="F9" s="15"/>
      <c r="G9" s="61"/>
      <c r="H9" s="46">
        <f>SUM(H6:H8)</f>
        <v>1090584.6600000001</v>
      </c>
      <c r="I9" s="46">
        <f>SUM(I6:I8)</f>
        <v>1090584.6600000001</v>
      </c>
      <c r="J9" s="46">
        <f>J6+J7</f>
        <v>0</v>
      </c>
      <c r="K9" s="46">
        <f>SUM(K6:K8)</f>
        <v>1090584.6600000001</v>
      </c>
      <c r="L9" s="15"/>
      <c r="M9" s="15"/>
      <c r="N9" s="15"/>
      <c r="O9" s="15"/>
      <c r="P9" s="61"/>
      <c r="Q9" s="61"/>
      <c r="R9" s="61"/>
    </row>
    <row r="10" spans="1:18" ht="23.25">
      <c r="A10" s="300" t="s">
        <v>42</v>
      </c>
      <c r="B10" s="301"/>
      <c r="C10" s="301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3"/>
    </row>
    <row r="11" spans="1:18" ht="101.25">
      <c r="A11" s="16">
        <v>1</v>
      </c>
      <c r="B11" s="16" t="s">
        <v>349</v>
      </c>
      <c r="C11" s="17" t="s">
        <v>102</v>
      </c>
      <c r="D11" s="29" t="s">
        <v>43</v>
      </c>
      <c r="E11" s="16" t="s">
        <v>44</v>
      </c>
      <c r="F11" s="16" t="s">
        <v>313</v>
      </c>
      <c r="G11" s="16">
        <v>33.1</v>
      </c>
      <c r="H11" s="40">
        <v>85320</v>
      </c>
      <c r="I11" s="40">
        <v>85320</v>
      </c>
      <c r="J11" s="18">
        <f>H11-I11</f>
        <v>0</v>
      </c>
      <c r="K11" s="16"/>
      <c r="L11" s="16" t="s">
        <v>45</v>
      </c>
      <c r="M11" s="16" t="s">
        <v>46</v>
      </c>
      <c r="N11" s="16"/>
      <c r="O11" s="16"/>
      <c r="P11" s="16" t="s">
        <v>48</v>
      </c>
      <c r="Q11" s="16" t="s">
        <v>47</v>
      </c>
      <c r="R11" s="19"/>
    </row>
    <row r="12" spans="1:18" ht="60.75">
      <c r="A12" s="16">
        <v>2</v>
      </c>
      <c r="B12" s="16" t="s">
        <v>350</v>
      </c>
      <c r="C12" s="20" t="s">
        <v>103</v>
      </c>
      <c r="D12" s="41" t="s">
        <v>53</v>
      </c>
      <c r="E12" s="33" t="s">
        <v>54</v>
      </c>
      <c r="F12" s="16" t="s">
        <v>314</v>
      </c>
      <c r="G12" s="41">
        <v>573.29999999999995</v>
      </c>
      <c r="H12" s="42">
        <v>360000</v>
      </c>
      <c r="I12" s="42">
        <v>360000</v>
      </c>
      <c r="J12" s="18">
        <f t="shared" ref="J12:J20" si="0">H12-I12</f>
        <v>0</v>
      </c>
      <c r="K12" s="16"/>
      <c r="L12" s="16" t="s">
        <v>55</v>
      </c>
      <c r="M12" s="16" t="s">
        <v>56</v>
      </c>
      <c r="N12" s="16"/>
      <c r="O12" s="16"/>
      <c r="P12" s="16" t="s">
        <v>48</v>
      </c>
      <c r="Q12" s="16" t="s">
        <v>618</v>
      </c>
      <c r="R12" s="16"/>
    </row>
    <row r="13" spans="1:18" ht="60.75">
      <c r="A13" s="16">
        <v>3</v>
      </c>
      <c r="B13" s="16" t="s">
        <v>351</v>
      </c>
      <c r="C13" s="20" t="s">
        <v>104</v>
      </c>
      <c r="D13" s="31" t="s">
        <v>61</v>
      </c>
      <c r="E13" s="33" t="s">
        <v>57</v>
      </c>
      <c r="F13" s="16" t="s">
        <v>315</v>
      </c>
      <c r="G13" s="41">
        <v>35.1</v>
      </c>
      <c r="H13" s="42">
        <v>693000</v>
      </c>
      <c r="I13" s="42">
        <v>693000</v>
      </c>
      <c r="J13" s="18">
        <f t="shared" si="0"/>
        <v>0</v>
      </c>
      <c r="K13" s="16"/>
      <c r="L13" s="31" t="s">
        <v>62</v>
      </c>
      <c r="M13" s="16"/>
      <c r="N13" s="16"/>
      <c r="O13" s="16"/>
      <c r="P13" s="16" t="s">
        <v>48</v>
      </c>
      <c r="Q13" s="99" t="s">
        <v>620</v>
      </c>
      <c r="R13" s="16"/>
    </row>
    <row r="14" spans="1:18" ht="60.75">
      <c r="A14" s="16">
        <v>4</v>
      </c>
      <c r="B14" s="16" t="s">
        <v>352</v>
      </c>
      <c r="C14" s="20" t="s">
        <v>105</v>
      </c>
      <c r="D14" s="31" t="s">
        <v>61</v>
      </c>
      <c r="E14" s="33" t="s">
        <v>58</v>
      </c>
      <c r="F14" s="16" t="s">
        <v>316</v>
      </c>
      <c r="G14" s="41">
        <v>34.799999999999997</v>
      </c>
      <c r="H14" s="42">
        <v>693000</v>
      </c>
      <c r="I14" s="42">
        <v>693000</v>
      </c>
      <c r="J14" s="18">
        <f t="shared" si="0"/>
        <v>0</v>
      </c>
      <c r="K14" s="16"/>
      <c r="L14" s="31" t="s">
        <v>63</v>
      </c>
      <c r="M14" s="16"/>
      <c r="N14" s="16"/>
      <c r="O14" s="16"/>
      <c r="P14" s="16" t="s">
        <v>48</v>
      </c>
      <c r="Q14" s="99" t="s">
        <v>620</v>
      </c>
      <c r="R14" s="16"/>
    </row>
    <row r="15" spans="1:18" ht="81">
      <c r="A15" s="101">
        <v>5</v>
      </c>
      <c r="B15" s="101" t="s">
        <v>353</v>
      </c>
      <c r="C15" s="102" t="s">
        <v>106</v>
      </c>
      <c r="D15" s="103" t="s">
        <v>61</v>
      </c>
      <c r="E15" s="104" t="s">
        <v>59</v>
      </c>
      <c r="F15" s="101" t="s">
        <v>317</v>
      </c>
      <c r="G15" s="103">
        <v>35.299999999999997</v>
      </c>
      <c r="H15" s="105">
        <v>693000</v>
      </c>
      <c r="I15" s="105">
        <v>693000</v>
      </c>
      <c r="J15" s="106">
        <f t="shared" si="0"/>
        <v>0</v>
      </c>
      <c r="K15" s="101"/>
      <c r="L15" s="103" t="s">
        <v>64</v>
      </c>
      <c r="M15" s="101"/>
      <c r="N15" s="101" t="s">
        <v>623</v>
      </c>
      <c r="O15" s="107">
        <v>43110</v>
      </c>
      <c r="P15" s="101" t="s">
        <v>48</v>
      </c>
      <c r="Q15" s="101" t="s">
        <v>620</v>
      </c>
      <c r="R15" s="101"/>
    </row>
    <row r="16" spans="1:18" ht="81">
      <c r="A16" s="101">
        <v>6</v>
      </c>
      <c r="B16" s="101" t="s">
        <v>354</v>
      </c>
      <c r="C16" s="102" t="s">
        <v>107</v>
      </c>
      <c r="D16" s="103" t="s">
        <v>61</v>
      </c>
      <c r="E16" s="104" t="s">
        <v>60</v>
      </c>
      <c r="F16" s="101" t="s">
        <v>318</v>
      </c>
      <c r="G16" s="103">
        <v>35</v>
      </c>
      <c r="H16" s="105">
        <v>693000</v>
      </c>
      <c r="I16" s="105">
        <v>693000</v>
      </c>
      <c r="J16" s="106">
        <f t="shared" si="0"/>
        <v>0</v>
      </c>
      <c r="K16" s="101"/>
      <c r="L16" s="103" t="s">
        <v>65</v>
      </c>
      <c r="M16" s="101"/>
      <c r="N16" s="101" t="s">
        <v>619</v>
      </c>
      <c r="O16" s="107">
        <v>43087</v>
      </c>
      <c r="P16" s="101" t="s">
        <v>48</v>
      </c>
      <c r="Q16" s="101" t="s">
        <v>620</v>
      </c>
      <c r="R16" s="101"/>
    </row>
    <row r="17" spans="1:18" ht="81">
      <c r="A17" s="101">
        <v>7</v>
      </c>
      <c r="B17" s="101" t="s">
        <v>626</v>
      </c>
      <c r="C17" s="102" t="s">
        <v>627</v>
      </c>
      <c r="D17" s="103" t="s">
        <v>628</v>
      </c>
      <c r="E17" s="104" t="s">
        <v>629</v>
      </c>
      <c r="F17" s="101" t="s">
        <v>630</v>
      </c>
      <c r="G17" s="103">
        <v>32.799999999999997</v>
      </c>
      <c r="H17" s="105">
        <v>318000</v>
      </c>
      <c r="I17" s="105">
        <v>318000</v>
      </c>
      <c r="J17" s="106">
        <f t="shared" si="0"/>
        <v>0</v>
      </c>
      <c r="K17" s="101"/>
      <c r="L17" s="103" t="s">
        <v>631</v>
      </c>
      <c r="M17" s="101"/>
      <c r="N17" s="101" t="s">
        <v>636</v>
      </c>
      <c r="O17" s="101"/>
      <c r="P17" s="101" t="s">
        <v>48</v>
      </c>
      <c r="Q17" s="101"/>
      <c r="R17" s="101"/>
    </row>
    <row r="18" spans="1:18" ht="60.75">
      <c r="A18" s="16">
        <v>8</v>
      </c>
      <c r="B18" s="16" t="s">
        <v>355</v>
      </c>
      <c r="C18" s="20" t="s">
        <v>108</v>
      </c>
      <c r="D18" s="41" t="s">
        <v>66</v>
      </c>
      <c r="E18" s="39" t="s">
        <v>68</v>
      </c>
      <c r="F18" s="16"/>
      <c r="G18" s="42"/>
      <c r="H18" s="42">
        <v>178362</v>
      </c>
      <c r="I18" s="42">
        <v>30130</v>
      </c>
      <c r="J18" s="18">
        <f t="shared" si="0"/>
        <v>148232</v>
      </c>
      <c r="K18" s="16"/>
      <c r="L18" s="41" t="s">
        <v>69</v>
      </c>
      <c r="M18" s="16"/>
      <c r="N18" s="16"/>
      <c r="O18" s="16"/>
      <c r="P18" s="16" t="s">
        <v>48</v>
      </c>
      <c r="Q18" s="16" t="s">
        <v>621</v>
      </c>
      <c r="R18" s="16"/>
    </row>
    <row r="19" spans="1:18" ht="60.75">
      <c r="A19" s="16">
        <v>9</v>
      </c>
      <c r="B19" s="16" t="s">
        <v>356</v>
      </c>
      <c r="C19" s="20" t="s">
        <v>109</v>
      </c>
      <c r="D19" s="41" t="s">
        <v>67</v>
      </c>
      <c r="E19" s="39" t="s">
        <v>68</v>
      </c>
      <c r="F19" s="16"/>
      <c r="G19" s="42"/>
      <c r="H19" s="42">
        <v>68300</v>
      </c>
      <c r="I19" s="42">
        <v>2454</v>
      </c>
      <c r="J19" s="18">
        <f t="shared" si="0"/>
        <v>65846</v>
      </c>
      <c r="K19" s="16"/>
      <c r="L19" s="41" t="s">
        <v>69</v>
      </c>
      <c r="M19" s="16"/>
      <c r="N19" s="16"/>
      <c r="O19" s="16"/>
      <c r="P19" s="16" t="s">
        <v>48</v>
      </c>
      <c r="Q19" s="16" t="s">
        <v>621</v>
      </c>
      <c r="R19" s="16"/>
    </row>
    <row r="20" spans="1:18" ht="60.75">
      <c r="A20" s="16">
        <v>10</v>
      </c>
      <c r="B20" s="16" t="s">
        <v>357</v>
      </c>
      <c r="C20" s="20" t="s">
        <v>110</v>
      </c>
      <c r="D20" s="41" t="s">
        <v>274</v>
      </c>
      <c r="E20" s="39" t="s">
        <v>70</v>
      </c>
      <c r="F20" s="16" t="s">
        <v>319</v>
      </c>
      <c r="G20" s="41" t="s">
        <v>273</v>
      </c>
      <c r="H20" s="42">
        <v>288283</v>
      </c>
      <c r="I20" s="42">
        <v>288283</v>
      </c>
      <c r="J20" s="18">
        <f t="shared" si="0"/>
        <v>0</v>
      </c>
      <c r="K20" s="16"/>
      <c r="L20" s="41" t="s">
        <v>71</v>
      </c>
      <c r="M20" s="16"/>
      <c r="N20" s="16"/>
      <c r="O20" s="16"/>
      <c r="P20" s="16" t="s">
        <v>48</v>
      </c>
      <c r="Q20" s="16" t="s">
        <v>622</v>
      </c>
      <c r="R20" s="16"/>
    </row>
    <row r="21" spans="1:18" ht="60.75">
      <c r="A21" s="16">
        <v>11</v>
      </c>
      <c r="B21" s="16" t="s">
        <v>358</v>
      </c>
      <c r="C21" s="23" t="s">
        <v>111</v>
      </c>
      <c r="D21" s="29" t="s">
        <v>72</v>
      </c>
      <c r="E21" s="29" t="s">
        <v>74</v>
      </c>
      <c r="F21" s="29" t="s">
        <v>320</v>
      </c>
      <c r="G21" s="29">
        <v>64.2</v>
      </c>
      <c r="H21" s="29">
        <v>1686400</v>
      </c>
      <c r="I21" s="29">
        <v>1686400</v>
      </c>
      <c r="J21" s="18">
        <v>0</v>
      </c>
      <c r="K21" s="16"/>
      <c r="L21" s="31" t="s">
        <v>73</v>
      </c>
      <c r="M21" s="16"/>
      <c r="N21" s="16"/>
      <c r="O21" s="16"/>
      <c r="P21" s="16" t="s">
        <v>48</v>
      </c>
      <c r="Q21" s="16"/>
      <c r="R21" s="16"/>
    </row>
    <row r="22" spans="1:18" ht="60.75">
      <c r="A22" s="16">
        <v>12</v>
      </c>
      <c r="B22" s="16" t="s">
        <v>359</v>
      </c>
      <c r="C22" s="23" t="s">
        <v>113</v>
      </c>
      <c r="D22" s="43" t="s">
        <v>75</v>
      </c>
      <c r="E22" s="43" t="s">
        <v>112</v>
      </c>
      <c r="F22" s="29"/>
      <c r="G22" s="43">
        <v>63.9</v>
      </c>
      <c r="H22" s="30">
        <v>176370.75</v>
      </c>
      <c r="I22" s="30">
        <v>0</v>
      </c>
      <c r="J22" s="30">
        <v>176370.75</v>
      </c>
      <c r="K22" s="16"/>
      <c r="L22" s="31" t="s">
        <v>93</v>
      </c>
      <c r="M22" s="16"/>
      <c r="N22" s="16"/>
      <c r="O22" s="16"/>
      <c r="P22" s="16" t="s">
        <v>48</v>
      </c>
      <c r="Q22" s="16"/>
      <c r="R22" s="16"/>
    </row>
    <row r="23" spans="1:18" ht="60.75">
      <c r="A23" s="16">
        <v>13</v>
      </c>
      <c r="B23" s="16" t="s">
        <v>360</v>
      </c>
      <c r="C23" s="23" t="s">
        <v>114</v>
      </c>
      <c r="D23" s="29" t="s">
        <v>76</v>
      </c>
      <c r="E23" s="29" t="s">
        <v>77</v>
      </c>
      <c r="F23" s="29" t="s">
        <v>321</v>
      </c>
      <c r="G23" s="29">
        <v>24.7</v>
      </c>
      <c r="H23" s="30">
        <v>57279.75</v>
      </c>
      <c r="I23" s="30">
        <v>0</v>
      </c>
      <c r="J23" s="30">
        <v>57279.75</v>
      </c>
      <c r="K23" s="16"/>
      <c r="L23" s="31" t="s">
        <v>94</v>
      </c>
      <c r="M23" s="16"/>
      <c r="N23" s="16"/>
      <c r="O23" s="16"/>
      <c r="P23" s="16" t="s">
        <v>48</v>
      </c>
      <c r="Q23" s="16"/>
      <c r="R23" s="16"/>
    </row>
    <row r="24" spans="1:18" ht="60.75">
      <c r="A24" s="16">
        <v>14</v>
      </c>
      <c r="B24" s="16" t="s">
        <v>361</v>
      </c>
      <c r="C24" s="23" t="s">
        <v>115</v>
      </c>
      <c r="D24" s="29" t="s">
        <v>78</v>
      </c>
      <c r="E24" s="29" t="s">
        <v>77</v>
      </c>
      <c r="F24" s="29" t="s">
        <v>322</v>
      </c>
      <c r="G24" s="29">
        <v>43.7</v>
      </c>
      <c r="H24" s="30">
        <v>99999</v>
      </c>
      <c r="I24" s="30">
        <v>0</v>
      </c>
      <c r="J24" s="30">
        <v>99999</v>
      </c>
      <c r="K24" s="16"/>
      <c r="L24" s="31" t="s">
        <v>94</v>
      </c>
      <c r="M24" s="16"/>
      <c r="N24" s="16"/>
      <c r="O24" s="16"/>
      <c r="P24" s="16" t="s">
        <v>48</v>
      </c>
      <c r="Q24" s="16"/>
      <c r="R24" s="16"/>
    </row>
    <row r="25" spans="1:18" ht="60.75">
      <c r="A25" s="16">
        <v>15</v>
      </c>
      <c r="B25" s="16" t="s">
        <v>362</v>
      </c>
      <c r="C25" s="23" t="s">
        <v>116</v>
      </c>
      <c r="D25" s="29" t="s">
        <v>79</v>
      </c>
      <c r="E25" s="29" t="s">
        <v>80</v>
      </c>
      <c r="F25" s="29" t="s">
        <v>323</v>
      </c>
      <c r="G25" s="29">
        <v>34</v>
      </c>
      <c r="H25" s="30">
        <v>116297</v>
      </c>
      <c r="I25" s="30">
        <v>0</v>
      </c>
      <c r="J25" s="30">
        <v>116297</v>
      </c>
      <c r="K25" s="16"/>
      <c r="L25" s="31" t="s">
        <v>95</v>
      </c>
      <c r="M25" s="16"/>
      <c r="N25" s="16"/>
      <c r="O25" s="16"/>
      <c r="P25" s="16" t="s">
        <v>48</v>
      </c>
      <c r="Q25" s="16"/>
      <c r="R25" s="16"/>
    </row>
    <row r="26" spans="1:18" ht="60.75">
      <c r="A26" s="16">
        <v>16</v>
      </c>
      <c r="B26" s="16" t="s">
        <v>363</v>
      </c>
      <c r="C26" s="23" t="s">
        <v>117</v>
      </c>
      <c r="D26" s="29" t="s">
        <v>81</v>
      </c>
      <c r="E26" s="29" t="s">
        <v>80</v>
      </c>
      <c r="F26" s="29" t="s">
        <v>324</v>
      </c>
      <c r="G26" s="29">
        <v>77.5</v>
      </c>
      <c r="H26" s="30">
        <v>265088</v>
      </c>
      <c r="I26" s="30">
        <v>0</v>
      </c>
      <c r="J26" s="30">
        <v>265088</v>
      </c>
      <c r="K26" s="16"/>
      <c r="L26" s="31" t="s">
        <v>95</v>
      </c>
      <c r="M26" s="16"/>
      <c r="N26" s="16"/>
      <c r="O26" s="16"/>
      <c r="P26" s="16" t="s">
        <v>48</v>
      </c>
      <c r="Q26" s="16"/>
      <c r="R26" s="16"/>
    </row>
    <row r="27" spans="1:18" ht="60.75">
      <c r="A27" s="16">
        <v>17</v>
      </c>
      <c r="B27" s="16" t="s">
        <v>365</v>
      </c>
      <c r="C27" s="23" t="s">
        <v>118</v>
      </c>
      <c r="D27" s="29" t="s">
        <v>75</v>
      </c>
      <c r="E27" s="29" t="s">
        <v>366</v>
      </c>
      <c r="F27" s="29" t="s">
        <v>325</v>
      </c>
      <c r="G27" s="29">
        <v>63.7</v>
      </c>
      <c r="H27" s="30">
        <v>173707.5</v>
      </c>
      <c r="I27" s="30">
        <v>0</v>
      </c>
      <c r="J27" s="30">
        <v>173707.5</v>
      </c>
      <c r="K27" s="16"/>
      <c r="L27" s="31" t="s">
        <v>96</v>
      </c>
      <c r="M27" s="16"/>
      <c r="N27" s="16"/>
      <c r="O27" s="16"/>
      <c r="P27" s="16" t="s">
        <v>48</v>
      </c>
      <c r="Q27" s="16"/>
      <c r="R27" s="16"/>
    </row>
    <row r="28" spans="1:18" ht="60.75">
      <c r="A28" s="16">
        <v>18</v>
      </c>
      <c r="B28" s="16" t="s">
        <v>364</v>
      </c>
      <c r="C28" s="23" t="s">
        <v>119</v>
      </c>
      <c r="D28" s="41" t="s">
        <v>82</v>
      </c>
      <c r="E28" s="29" t="s">
        <v>83</v>
      </c>
      <c r="F28" s="29" t="s">
        <v>326</v>
      </c>
      <c r="G28" s="29">
        <v>63.9</v>
      </c>
      <c r="H28" s="30">
        <v>174264</v>
      </c>
      <c r="I28" s="31">
        <v>0</v>
      </c>
      <c r="J28" s="30">
        <v>174264</v>
      </c>
      <c r="K28" s="16"/>
      <c r="L28" s="31" t="s">
        <v>96</v>
      </c>
      <c r="M28" s="16"/>
      <c r="N28" s="16"/>
      <c r="O28" s="16"/>
      <c r="P28" s="16" t="s">
        <v>48</v>
      </c>
      <c r="Q28" s="16"/>
      <c r="R28" s="16"/>
    </row>
    <row r="29" spans="1:18" ht="60.75">
      <c r="A29" s="16">
        <v>19</v>
      </c>
      <c r="B29" s="16" t="s">
        <v>367</v>
      </c>
      <c r="C29" s="23" t="s">
        <v>120</v>
      </c>
      <c r="D29" s="29" t="s">
        <v>87</v>
      </c>
      <c r="E29" s="29" t="s">
        <v>88</v>
      </c>
      <c r="F29" s="29" t="s">
        <v>327</v>
      </c>
      <c r="G29" s="29">
        <v>49.1</v>
      </c>
      <c r="H29" s="30">
        <v>166592.25</v>
      </c>
      <c r="I29" s="30">
        <v>0</v>
      </c>
      <c r="J29" s="18">
        <v>166592.25</v>
      </c>
      <c r="K29" s="16"/>
      <c r="L29" s="31" t="s">
        <v>97</v>
      </c>
      <c r="M29" s="16"/>
      <c r="N29" s="16"/>
      <c r="O29" s="16"/>
      <c r="P29" s="16" t="s">
        <v>48</v>
      </c>
      <c r="Q29" s="16"/>
      <c r="R29" s="16"/>
    </row>
    <row r="30" spans="1:18" ht="81">
      <c r="A30" s="101">
        <v>20</v>
      </c>
      <c r="B30" s="101" t="s">
        <v>632</v>
      </c>
      <c r="C30" s="102" t="s">
        <v>633</v>
      </c>
      <c r="D30" s="103" t="s">
        <v>634</v>
      </c>
      <c r="E30" s="103" t="s">
        <v>88</v>
      </c>
      <c r="F30" s="103" t="s">
        <v>635</v>
      </c>
      <c r="G30" s="103">
        <v>41.1</v>
      </c>
      <c r="H30" s="105">
        <v>141231.75</v>
      </c>
      <c r="I30" s="105">
        <v>0</v>
      </c>
      <c r="J30" s="106">
        <v>141231.75</v>
      </c>
      <c r="K30" s="101"/>
      <c r="L30" s="103" t="s">
        <v>97</v>
      </c>
      <c r="M30" s="101"/>
      <c r="N30" s="101" t="s">
        <v>636</v>
      </c>
      <c r="O30" s="101"/>
      <c r="P30" s="101" t="s">
        <v>48</v>
      </c>
      <c r="Q30" s="101"/>
      <c r="R30" s="101"/>
    </row>
    <row r="31" spans="1:18" ht="81">
      <c r="A31" s="101">
        <v>21</v>
      </c>
      <c r="B31" s="101" t="s">
        <v>368</v>
      </c>
      <c r="C31" s="102" t="s">
        <v>121</v>
      </c>
      <c r="D31" s="103" t="s">
        <v>76</v>
      </c>
      <c r="E31" s="103" t="s">
        <v>89</v>
      </c>
      <c r="F31" s="103" t="s">
        <v>328</v>
      </c>
      <c r="G31" s="103">
        <v>41</v>
      </c>
      <c r="H31" s="105">
        <v>106848</v>
      </c>
      <c r="I31" s="105">
        <v>0</v>
      </c>
      <c r="J31" s="106">
        <v>106848</v>
      </c>
      <c r="K31" s="101"/>
      <c r="L31" s="103" t="s">
        <v>98</v>
      </c>
      <c r="M31" s="101"/>
      <c r="N31" s="101" t="s">
        <v>619</v>
      </c>
      <c r="O31" s="101"/>
      <c r="P31" s="101" t="s">
        <v>48</v>
      </c>
      <c r="Q31" s="101"/>
      <c r="R31" s="101"/>
    </row>
    <row r="32" spans="1:18" ht="60.75">
      <c r="A32" s="16">
        <v>22</v>
      </c>
      <c r="B32" s="16" t="s">
        <v>369</v>
      </c>
      <c r="C32" s="23" t="s">
        <v>122</v>
      </c>
      <c r="D32" s="29" t="s">
        <v>84</v>
      </c>
      <c r="E32" s="29" t="s">
        <v>89</v>
      </c>
      <c r="F32" s="29" t="s">
        <v>329</v>
      </c>
      <c r="G32" s="29">
        <v>41.8</v>
      </c>
      <c r="H32" s="30">
        <v>108875.25</v>
      </c>
      <c r="I32" s="30">
        <v>0</v>
      </c>
      <c r="J32" s="30">
        <v>108875.25</v>
      </c>
      <c r="K32" s="16"/>
      <c r="L32" s="31" t="s">
        <v>98</v>
      </c>
      <c r="M32" s="16"/>
      <c r="N32" s="16"/>
      <c r="O32" s="16"/>
      <c r="P32" s="16" t="s">
        <v>48</v>
      </c>
      <c r="Q32" s="16"/>
      <c r="R32" s="16"/>
    </row>
    <row r="33" spans="1:18" ht="81">
      <c r="A33" s="101">
        <v>23</v>
      </c>
      <c r="B33" s="101" t="s">
        <v>370</v>
      </c>
      <c r="C33" s="102" t="s">
        <v>123</v>
      </c>
      <c r="D33" s="103" t="s">
        <v>79</v>
      </c>
      <c r="E33" s="103" t="s">
        <v>89</v>
      </c>
      <c r="F33" s="103" t="s">
        <v>330</v>
      </c>
      <c r="G33" s="103">
        <v>39.6</v>
      </c>
      <c r="H33" s="105">
        <v>103151.25</v>
      </c>
      <c r="I33" s="105">
        <v>0</v>
      </c>
      <c r="J33" s="105">
        <v>103151.25</v>
      </c>
      <c r="K33" s="101"/>
      <c r="L33" s="103" t="s">
        <v>98</v>
      </c>
      <c r="M33" s="101"/>
      <c r="N33" s="101" t="s">
        <v>619</v>
      </c>
      <c r="O33" s="101"/>
      <c r="P33" s="101" t="s">
        <v>48</v>
      </c>
      <c r="Q33" s="101"/>
      <c r="R33" s="101"/>
    </row>
    <row r="34" spans="1:18" ht="60.75">
      <c r="A34" s="16">
        <v>24</v>
      </c>
      <c r="B34" s="16" t="s">
        <v>371</v>
      </c>
      <c r="C34" s="23" t="s">
        <v>124</v>
      </c>
      <c r="D34" s="29" t="s">
        <v>90</v>
      </c>
      <c r="E34" s="29" t="s">
        <v>89</v>
      </c>
      <c r="F34" s="29" t="s">
        <v>331</v>
      </c>
      <c r="G34" s="29">
        <v>43.1</v>
      </c>
      <c r="H34" s="30">
        <v>112293.75</v>
      </c>
      <c r="I34" s="30">
        <v>0</v>
      </c>
      <c r="J34" s="30">
        <v>112293.75</v>
      </c>
      <c r="K34" s="16"/>
      <c r="L34" s="31" t="s">
        <v>98</v>
      </c>
      <c r="M34" s="16"/>
      <c r="N34" s="16"/>
      <c r="O34" s="16"/>
      <c r="P34" s="16" t="s">
        <v>48</v>
      </c>
      <c r="Q34" s="16"/>
      <c r="R34" s="16"/>
    </row>
    <row r="35" spans="1:18" ht="60.75">
      <c r="A35" s="16">
        <v>25</v>
      </c>
      <c r="B35" s="16" t="s">
        <v>372</v>
      </c>
      <c r="C35" s="23" t="s">
        <v>125</v>
      </c>
      <c r="D35" s="29" t="s">
        <v>91</v>
      </c>
      <c r="E35" s="29" t="s">
        <v>89</v>
      </c>
      <c r="F35" s="29" t="s">
        <v>332</v>
      </c>
      <c r="G35" s="29">
        <v>29.1</v>
      </c>
      <c r="H35" s="30">
        <v>75803.25</v>
      </c>
      <c r="I35" s="30">
        <v>0</v>
      </c>
      <c r="J35" s="30">
        <v>75803.25</v>
      </c>
      <c r="K35" s="16"/>
      <c r="L35" s="31" t="s">
        <v>98</v>
      </c>
      <c r="M35" s="16"/>
      <c r="N35" s="16"/>
      <c r="O35" s="16"/>
      <c r="P35" s="16" t="s">
        <v>48</v>
      </c>
      <c r="Q35" s="16"/>
      <c r="R35" s="16"/>
    </row>
    <row r="36" spans="1:18" ht="60.75">
      <c r="A36" s="16">
        <v>26</v>
      </c>
      <c r="B36" s="16" t="s">
        <v>373</v>
      </c>
      <c r="C36" s="23" t="s">
        <v>126</v>
      </c>
      <c r="D36" s="29" t="s">
        <v>92</v>
      </c>
      <c r="E36" s="29" t="s">
        <v>89</v>
      </c>
      <c r="F36" s="29" t="s">
        <v>333</v>
      </c>
      <c r="G36" s="29">
        <v>44.9</v>
      </c>
      <c r="H36" s="30">
        <v>116984.25</v>
      </c>
      <c r="I36" s="30">
        <v>0</v>
      </c>
      <c r="J36" s="30">
        <v>116984.25</v>
      </c>
      <c r="K36" s="16"/>
      <c r="L36" s="31" t="s">
        <v>98</v>
      </c>
      <c r="M36" s="16"/>
      <c r="N36" s="16"/>
      <c r="O36" s="16"/>
      <c r="P36" s="16" t="s">
        <v>48</v>
      </c>
      <c r="Q36" s="16"/>
      <c r="R36" s="16"/>
    </row>
    <row r="37" spans="1:18" ht="60.75">
      <c r="A37" s="16">
        <v>27</v>
      </c>
      <c r="B37" s="16" t="s">
        <v>374</v>
      </c>
      <c r="C37" s="23" t="s">
        <v>135</v>
      </c>
      <c r="D37" s="35" t="s">
        <v>86</v>
      </c>
      <c r="E37" s="35" t="s">
        <v>89</v>
      </c>
      <c r="F37" s="35" t="s">
        <v>334</v>
      </c>
      <c r="G37" s="35">
        <v>41.4</v>
      </c>
      <c r="H37" s="30">
        <v>107841.74</v>
      </c>
      <c r="I37" s="30">
        <v>0</v>
      </c>
      <c r="J37" s="30">
        <v>107841.74</v>
      </c>
      <c r="K37" s="16"/>
      <c r="L37" s="31" t="s">
        <v>138</v>
      </c>
      <c r="M37" s="16"/>
      <c r="N37" s="16"/>
      <c r="O37" s="16"/>
      <c r="P37" s="16" t="s">
        <v>48</v>
      </c>
      <c r="Q37" s="16"/>
      <c r="R37" s="16"/>
    </row>
    <row r="38" spans="1:18" ht="60.75">
      <c r="A38" s="16">
        <v>28</v>
      </c>
      <c r="B38" s="16" t="s">
        <v>375</v>
      </c>
      <c r="C38" s="23" t="s">
        <v>136</v>
      </c>
      <c r="D38" s="35" t="s">
        <v>137</v>
      </c>
      <c r="E38" s="35" t="s">
        <v>89</v>
      </c>
      <c r="F38" s="35" t="s">
        <v>335</v>
      </c>
      <c r="G38" s="35">
        <v>39.700000000000003</v>
      </c>
      <c r="H38" s="30">
        <v>103429.5</v>
      </c>
      <c r="I38" s="30">
        <v>0</v>
      </c>
      <c r="J38" s="30">
        <v>103429.5</v>
      </c>
      <c r="K38" s="16"/>
      <c r="L38" s="31" t="s">
        <v>138</v>
      </c>
      <c r="M38" s="16"/>
      <c r="N38" s="16"/>
      <c r="O38" s="16"/>
      <c r="P38" s="16" t="s">
        <v>48</v>
      </c>
      <c r="Q38" s="16"/>
      <c r="R38" s="16"/>
    </row>
    <row r="39" spans="1:18" ht="60.75">
      <c r="A39" s="16">
        <v>29</v>
      </c>
      <c r="B39" s="16" t="s">
        <v>421</v>
      </c>
      <c r="C39" s="23" t="s">
        <v>140</v>
      </c>
      <c r="D39" s="16" t="s">
        <v>163</v>
      </c>
      <c r="E39" s="35" t="s">
        <v>141</v>
      </c>
      <c r="F39" s="35" t="s">
        <v>336</v>
      </c>
      <c r="G39" s="35">
        <v>50.4</v>
      </c>
      <c r="H39" s="30">
        <v>1339696</v>
      </c>
      <c r="I39" s="30">
        <v>1339696</v>
      </c>
      <c r="J39" s="18"/>
      <c r="K39" s="16"/>
      <c r="L39" s="31" t="s">
        <v>142</v>
      </c>
      <c r="M39" s="16"/>
      <c r="N39" s="16"/>
      <c r="O39" s="16"/>
      <c r="P39" s="16" t="s">
        <v>48</v>
      </c>
      <c r="Q39" s="16"/>
      <c r="R39" s="16"/>
    </row>
    <row r="40" spans="1:18" ht="60.75">
      <c r="A40" s="16">
        <v>30</v>
      </c>
      <c r="B40" s="16" t="s">
        <v>376</v>
      </c>
      <c r="C40" s="25" t="s">
        <v>143</v>
      </c>
      <c r="D40" s="98" t="s">
        <v>151</v>
      </c>
      <c r="E40" s="44" t="s">
        <v>147</v>
      </c>
      <c r="F40" s="44" t="s">
        <v>157</v>
      </c>
      <c r="G40" s="44">
        <v>36.200000000000003</v>
      </c>
      <c r="H40" s="45">
        <v>62228</v>
      </c>
      <c r="I40" s="45">
        <v>0</v>
      </c>
      <c r="J40" s="45">
        <v>62228</v>
      </c>
      <c r="K40" s="24"/>
      <c r="L40" s="98" t="s">
        <v>152</v>
      </c>
      <c r="M40" s="24"/>
      <c r="N40" s="24"/>
      <c r="O40" s="24"/>
      <c r="P40" s="16" t="s">
        <v>48</v>
      </c>
      <c r="Q40" s="24"/>
      <c r="R40" s="24"/>
    </row>
    <row r="41" spans="1:18" ht="121.5">
      <c r="A41" s="101">
        <v>31</v>
      </c>
      <c r="B41" s="101" t="s">
        <v>377</v>
      </c>
      <c r="C41" s="108" t="s">
        <v>144</v>
      </c>
      <c r="D41" s="101" t="s">
        <v>151</v>
      </c>
      <c r="E41" s="103" t="s">
        <v>148</v>
      </c>
      <c r="F41" s="103" t="s">
        <v>613</v>
      </c>
      <c r="G41" s="103">
        <v>36.200000000000003</v>
      </c>
      <c r="H41" s="105">
        <v>62228</v>
      </c>
      <c r="I41" s="105">
        <v>0</v>
      </c>
      <c r="J41" s="105">
        <v>62228</v>
      </c>
      <c r="K41" s="101"/>
      <c r="L41" s="101" t="s">
        <v>155</v>
      </c>
      <c r="M41" s="101"/>
      <c r="N41" s="101" t="s">
        <v>624</v>
      </c>
      <c r="O41" s="101"/>
      <c r="P41" s="101" t="s">
        <v>48</v>
      </c>
      <c r="Q41" s="101"/>
      <c r="R41" s="101"/>
    </row>
    <row r="42" spans="1:18" ht="121.5">
      <c r="A42" s="101">
        <v>32</v>
      </c>
      <c r="B42" s="101" t="s">
        <v>378</v>
      </c>
      <c r="C42" s="108" t="s">
        <v>145</v>
      </c>
      <c r="D42" s="101" t="s">
        <v>151</v>
      </c>
      <c r="E42" s="103" t="s">
        <v>149</v>
      </c>
      <c r="F42" s="103" t="s">
        <v>158</v>
      </c>
      <c r="G42" s="103">
        <v>36.799999999999997</v>
      </c>
      <c r="H42" s="105">
        <v>62739</v>
      </c>
      <c r="I42" s="105">
        <v>0</v>
      </c>
      <c r="J42" s="105">
        <v>62739</v>
      </c>
      <c r="K42" s="101"/>
      <c r="L42" s="101" t="s">
        <v>154</v>
      </c>
      <c r="M42" s="101"/>
      <c r="N42" s="101" t="s">
        <v>624</v>
      </c>
      <c r="O42" s="101"/>
      <c r="P42" s="101" t="s">
        <v>48</v>
      </c>
      <c r="Q42" s="101"/>
      <c r="R42" s="101"/>
    </row>
    <row r="43" spans="1:18" ht="81">
      <c r="A43" s="101">
        <v>33</v>
      </c>
      <c r="B43" s="101" t="s">
        <v>379</v>
      </c>
      <c r="C43" s="108" t="s">
        <v>146</v>
      </c>
      <c r="D43" s="101" t="s">
        <v>151</v>
      </c>
      <c r="E43" s="103" t="s">
        <v>150</v>
      </c>
      <c r="F43" s="103" t="s">
        <v>159</v>
      </c>
      <c r="G43" s="103">
        <v>36.799999999999997</v>
      </c>
      <c r="H43" s="105">
        <v>62739</v>
      </c>
      <c r="I43" s="105">
        <v>0</v>
      </c>
      <c r="J43" s="105">
        <v>62739</v>
      </c>
      <c r="K43" s="101"/>
      <c r="L43" s="101" t="s">
        <v>153</v>
      </c>
      <c r="M43" s="101"/>
      <c r="N43" s="101" t="s">
        <v>624</v>
      </c>
      <c r="O43" s="101"/>
      <c r="P43" s="101" t="s">
        <v>48</v>
      </c>
      <c r="Q43" s="101"/>
      <c r="R43" s="101"/>
    </row>
    <row r="44" spans="1:18" ht="81">
      <c r="A44" s="16">
        <v>34</v>
      </c>
      <c r="B44" s="16" t="s">
        <v>380</v>
      </c>
      <c r="C44" s="9" t="s">
        <v>164</v>
      </c>
      <c r="D44" s="37" t="s">
        <v>168</v>
      </c>
      <c r="E44" s="29" t="s">
        <v>172</v>
      </c>
      <c r="F44" s="29" t="s">
        <v>169</v>
      </c>
      <c r="G44" s="29">
        <v>53.3</v>
      </c>
      <c r="H44" s="30">
        <v>92214</v>
      </c>
      <c r="I44" s="30">
        <v>0</v>
      </c>
      <c r="J44" s="30">
        <v>92214</v>
      </c>
      <c r="K44" s="16"/>
      <c r="L44" s="31" t="s">
        <v>173</v>
      </c>
      <c r="M44" s="16"/>
      <c r="N44" s="16"/>
      <c r="O44" s="16"/>
      <c r="P44" s="16" t="s">
        <v>48</v>
      </c>
      <c r="Q44" s="16"/>
      <c r="R44" s="16"/>
    </row>
    <row r="45" spans="1:18" ht="81">
      <c r="A45" s="16">
        <v>35</v>
      </c>
      <c r="B45" s="16" t="s">
        <v>381</v>
      </c>
      <c r="C45" s="9" t="s">
        <v>165</v>
      </c>
      <c r="D45" s="37" t="s">
        <v>166</v>
      </c>
      <c r="E45" s="29" t="s">
        <v>171</v>
      </c>
      <c r="F45" s="29" t="s">
        <v>170</v>
      </c>
      <c r="G45" s="29">
        <v>40.700000000000003</v>
      </c>
      <c r="H45" s="30">
        <v>105978.5</v>
      </c>
      <c r="I45" s="30">
        <v>0</v>
      </c>
      <c r="J45" s="30">
        <v>105978.5</v>
      </c>
      <c r="K45" s="16">
        <v>322952.46999999997</v>
      </c>
      <c r="L45" s="31" t="s">
        <v>167</v>
      </c>
      <c r="M45" s="16"/>
      <c r="N45" s="16"/>
      <c r="O45" s="16"/>
      <c r="P45" s="16" t="s">
        <v>48</v>
      </c>
      <c r="Q45" s="16"/>
      <c r="R45" s="16"/>
    </row>
    <row r="46" spans="1:18" ht="81">
      <c r="A46" s="16">
        <v>36</v>
      </c>
      <c r="B46" s="16" t="s">
        <v>382</v>
      </c>
      <c r="C46" s="33" t="s">
        <v>175</v>
      </c>
      <c r="D46" s="16" t="s">
        <v>177</v>
      </c>
      <c r="E46" s="16" t="s">
        <v>176</v>
      </c>
      <c r="F46" s="29" t="s">
        <v>181</v>
      </c>
      <c r="G46" s="29">
        <v>21.9</v>
      </c>
      <c r="H46" s="38">
        <v>51755</v>
      </c>
      <c r="I46" s="30">
        <v>0</v>
      </c>
      <c r="J46" s="38">
        <v>51755</v>
      </c>
      <c r="K46" s="16"/>
      <c r="L46" s="31" t="s">
        <v>180</v>
      </c>
      <c r="M46" s="16"/>
      <c r="N46" s="16"/>
      <c r="O46" s="16"/>
      <c r="P46" s="16" t="s">
        <v>48</v>
      </c>
      <c r="Q46" s="16"/>
      <c r="R46" s="16"/>
    </row>
    <row r="47" spans="1:18" ht="81">
      <c r="A47" s="16">
        <v>37</v>
      </c>
      <c r="B47" s="16" t="s">
        <v>383</v>
      </c>
      <c r="C47" s="33" t="s">
        <v>179</v>
      </c>
      <c r="D47" s="16" t="s">
        <v>178</v>
      </c>
      <c r="E47" s="16" t="s">
        <v>176</v>
      </c>
      <c r="F47" s="29" t="s">
        <v>182</v>
      </c>
      <c r="G47" s="29">
        <v>34.799999999999997</v>
      </c>
      <c r="H47" s="30">
        <v>97747</v>
      </c>
      <c r="I47" s="30">
        <v>0</v>
      </c>
      <c r="J47" s="30">
        <v>97747</v>
      </c>
      <c r="K47" s="16"/>
      <c r="L47" s="31" t="s">
        <v>180</v>
      </c>
      <c r="M47" s="16"/>
      <c r="N47" s="16"/>
      <c r="O47" s="16"/>
      <c r="P47" s="16" t="s">
        <v>48</v>
      </c>
      <c r="Q47" s="16"/>
      <c r="R47" s="16"/>
    </row>
    <row r="48" spans="1:18" ht="101.25">
      <c r="A48" s="16">
        <v>38</v>
      </c>
      <c r="B48" s="16" t="s">
        <v>384</v>
      </c>
      <c r="C48" s="33" t="s">
        <v>183</v>
      </c>
      <c r="D48" s="16" t="s">
        <v>185</v>
      </c>
      <c r="E48" s="16" t="s">
        <v>184</v>
      </c>
      <c r="F48" s="29" t="s">
        <v>187</v>
      </c>
      <c r="G48" s="29">
        <v>44.6</v>
      </c>
      <c r="H48" s="16">
        <v>1180337</v>
      </c>
      <c r="I48" s="16">
        <v>1180337</v>
      </c>
      <c r="J48" s="30"/>
      <c r="K48" s="16"/>
      <c r="L48" s="31" t="s">
        <v>186</v>
      </c>
      <c r="M48" s="32">
        <v>42264</v>
      </c>
      <c r="N48" s="16"/>
      <c r="O48" s="16"/>
      <c r="P48" s="16" t="s">
        <v>48</v>
      </c>
      <c r="Q48" s="16"/>
      <c r="R48" s="16"/>
    </row>
    <row r="49" spans="1:18" ht="81">
      <c r="A49" s="16">
        <v>39</v>
      </c>
      <c r="B49" s="16" t="s">
        <v>385</v>
      </c>
      <c r="C49" s="39" t="s">
        <v>191</v>
      </c>
      <c r="D49" s="16" t="s">
        <v>190</v>
      </c>
      <c r="E49" s="16" t="s">
        <v>202</v>
      </c>
      <c r="F49" s="29" t="s">
        <v>337</v>
      </c>
      <c r="G49" s="16">
        <v>44.1</v>
      </c>
      <c r="H49" s="34">
        <v>111618</v>
      </c>
      <c r="I49" s="34"/>
      <c r="J49" s="30">
        <v>111618</v>
      </c>
      <c r="K49" s="16"/>
      <c r="L49" s="31" t="s">
        <v>203</v>
      </c>
      <c r="M49" s="32"/>
      <c r="N49" s="16"/>
      <c r="O49" s="16"/>
      <c r="P49" s="16" t="s">
        <v>48</v>
      </c>
      <c r="Q49" s="16"/>
      <c r="R49" s="16"/>
    </row>
    <row r="50" spans="1:18" ht="81">
      <c r="A50" s="16">
        <v>40</v>
      </c>
      <c r="B50" s="16" t="s">
        <v>386</v>
      </c>
      <c r="C50" s="39" t="s">
        <v>192</v>
      </c>
      <c r="D50" s="16" t="s">
        <v>189</v>
      </c>
      <c r="E50" s="16" t="s">
        <v>204</v>
      </c>
      <c r="F50" s="29" t="s">
        <v>338</v>
      </c>
      <c r="G50" s="16">
        <v>30.9</v>
      </c>
      <c r="H50" s="34">
        <v>79619.25</v>
      </c>
      <c r="I50" s="34"/>
      <c r="J50" s="34">
        <v>79619.25</v>
      </c>
      <c r="K50" s="16"/>
      <c r="L50" s="31" t="s">
        <v>203</v>
      </c>
      <c r="M50" s="32"/>
      <c r="N50" s="16"/>
      <c r="O50" s="16"/>
      <c r="P50" s="16" t="s">
        <v>48</v>
      </c>
      <c r="Q50" s="16"/>
      <c r="R50" s="16"/>
    </row>
    <row r="51" spans="1:18" ht="81">
      <c r="A51" s="16">
        <v>41</v>
      </c>
      <c r="B51" s="16" t="s">
        <v>387</v>
      </c>
      <c r="C51" s="39" t="s">
        <v>193</v>
      </c>
      <c r="D51" s="16" t="s">
        <v>190</v>
      </c>
      <c r="E51" s="16" t="s">
        <v>205</v>
      </c>
      <c r="F51" s="29" t="s">
        <v>339</v>
      </c>
      <c r="G51" s="16">
        <v>38.299999999999997</v>
      </c>
      <c r="H51" s="34">
        <v>55420.1</v>
      </c>
      <c r="I51" s="34"/>
      <c r="J51" s="34">
        <v>55420.1</v>
      </c>
      <c r="K51" s="16"/>
      <c r="L51" s="31" t="s">
        <v>203</v>
      </c>
      <c r="M51" s="32"/>
      <c r="N51" s="16"/>
      <c r="O51" s="16"/>
      <c r="P51" s="16" t="s">
        <v>48</v>
      </c>
      <c r="Q51" s="16"/>
      <c r="R51" s="16"/>
    </row>
    <row r="52" spans="1:18" ht="81">
      <c r="A52" s="16">
        <v>42</v>
      </c>
      <c r="B52" s="16" t="s">
        <v>388</v>
      </c>
      <c r="C52" s="39" t="s">
        <v>194</v>
      </c>
      <c r="D52" s="16" t="s">
        <v>190</v>
      </c>
      <c r="E52" s="16" t="s">
        <v>206</v>
      </c>
      <c r="F52" s="29" t="s">
        <v>340</v>
      </c>
      <c r="G52" s="16">
        <v>59.1</v>
      </c>
      <c r="H52" s="34">
        <v>132725.25</v>
      </c>
      <c r="I52" s="34"/>
      <c r="J52" s="34">
        <v>132725.25</v>
      </c>
      <c r="K52" s="16"/>
      <c r="L52" s="31" t="s">
        <v>203</v>
      </c>
      <c r="M52" s="32"/>
      <c r="N52" s="16"/>
      <c r="O52" s="16"/>
      <c r="P52" s="16" t="s">
        <v>48</v>
      </c>
      <c r="Q52" s="16"/>
      <c r="R52" s="16"/>
    </row>
    <row r="53" spans="1:18" ht="81">
      <c r="A53" s="16">
        <v>43</v>
      </c>
      <c r="B53" s="16" t="s">
        <v>389</v>
      </c>
      <c r="C53" s="39" t="s">
        <v>195</v>
      </c>
      <c r="D53" s="16" t="s">
        <v>207</v>
      </c>
      <c r="E53" s="16" t="s">
        <v>208</v>
      </c>
      <c r="F53" s="29" t="s">
        <v>341</v>
      </c>
      <c r="G53" s="16">
        <v>52.7</v>
      </c>
      <c r="H53" s="34">
        <v>199823.25</v>
      </c>
      <c r="I53" s="34"/>
      <c r="J53" s="34">
        <v>199823.25</v>
      </c>
      <c r="K53" s="16"/>
      <c r="L53" s="31" t="s">
        <v>203</v>
      </c>
      <c r="M53" s="32"/>
      <c r="N53" s="16"/>
      <c r="O53" s="16"/>
      <c r="P53" s="16" t="s">
        <v>48</v>
      </c>
      <c r="Q53" s="16"/>
      <c r="R53" s="16"/>
    </row>
    <row r="54" spans="1:18" ht="81">
      <c r="A54" s="16">
        <v>44</v>
      </c>
      <c r="B54" s="16" t="s">
        <v>390</v>
      </c>
      <c r="C54" s="39" t="s">
        <v>196</v>
      </c>
      <c r="D54" s="16" t="s">
        <v>190</v>
      </c>
      <c r="E54" s="16" t="s">
        <v>209</v>
      </c>
      <c r="F54" s="29" t="s">
        <v>342</v>
      </c>
      <c r="G54" s="16">
        <v>47.7</v>
      </c>
      <c r="H54" s="34">
        <v>190998.75</v>
      </c>
      <c r="I54" s="34"/>
      <c r="J54" s="34">
        <v>190998.75</v>
      </c>
      <c r="K54" s="16"/>
      <c r="L54" s="31" t="s">
        <v>203</v>
      </c>
      <c r="M54" s="32"/>
      <c r="N54" s="16"/>
      <c r="O54" s="16"/>
      <c r="P54" s="16" t="s">
        <v>48</v>
      </c>
      <c r="Q54" s="16"/>
      <c r="R54" s="16"/>
    </row>
    <row r="55" spans="1:18" ht="81">
      <c r="A55" s="16">
        <v>45</v>
      </c>
      <c r="B55" s="16" t="s">
        <v>391</v>
      </c>
      <c r="C55" s="39" t="s">
        <v>197</v>
      </c>
      <c r="D55" s="16" t="s">
        <v>207</v>
      </c>
      <c r="E55" s="16" t="s">
        <v>210</v>
      </c>
      <c r="F55" s="29" t="s">
        <v>343</v>
      </c>
      <c r="G55" s="16">
        <v>50.2</v>
      </c>
      <c r="H55" s="34">
        <v>199823.25</v>
      </c>
      <c r="I55" s="34"/>
      <c r="J55" s="34">
        <v>199823.25</v>
      </c>
      <c r="K55" s="16"/>
      <c r="L55" s="31" t="s">
        <v>203</v>
      </c>
      <c r="M55" s="32"/>
      <c r="N55" s="16"/>
      <c r="O55" s="16"/>
      <c r="P55" s="16" t="s">
        <v>48</v>
      </c>
      <c r="Q55" s="16"/>
      <c r="R55" s="16"/>
    </row>
    <row r="56" spans="1:18" ht="81">
      <c r="A56" s="16">
        <v>46</v>
      </c>
      <c r="B56" s="16" t="s">
        <v>392</v>
      </c>
      <c r="C56" s="39" t="s">
        <v>198</v>
      </c>
      <c r="D56" s="16" t="s">
        <v>190</v>
      </c>
      <c r="E56" s="16" t="s">
        <v>211</v>
      </c>
      <c r="F56" s="29" t="s">
        <v>344</v>
      </c>
      <c r="G56" s="16">
        <v>38.5</v>
      </c>
      <c r="H56" s="34">
        <v>147989.25</v>
      </c>
      <c r="I56" s="34"/>
      <c r="J56" s="34">
        <v>147989.25</v>
      </c>
      <c r="K56" s="16"/>
      <c r="L56" s="31" t="s">
        <v>203</v>
      </c>
      <c r="M56" s="32"/>
      <c r="N56" s="16"/>
      <c r="O56" s="16"/>
      <c r="P56" s="16" t="s">
        <v>48</v>
      </c>
      <c r="Q56" s="16"/>
      <c r="R56" s="16"/>
    </row>
    <row r="57" spans="1:18" ht="81">
      <c r="A57" s="16">
        <v>47</v>
      </c>
      <c r="B57" s="16" t="s">
        <v>393</v>
      </c>
      <c r="C57" s="39" t="s">
        <v>199</v>
      </c>
      <c r="D57" s="16" t="s">
        <v>207</v>
      </c>
      <c r="E57" s="16" t="s">
        <v>212</v>
      </c>
      <c r="F57" s="29" t="s">
        <v>345</v>
      </c>
      <c r="G57" s="16">
        <v>49.9</v>
      </c>
      <c r="H57" s="34">
        <v>199823.25</v>
      </c>
      <c r="I57" s="34"/>
      <c r="J57" s="34">
        <v>199823.25</v>
      </c>
      <c r="K57" s="16"/>
      <c r="L57" s="31" t="s">
        <v>203</v>
      </c>
      <c r="M57" s="32"/>
      <c r="N57" s="16"/>
      <c r="O57" s="16"/>
      <c r="P57" s="16" t="s">
        <v>48</v>
      </c>
      <c r="Q57" s="16"/>
      <c r="R57" s="16"/>
    </row>
    <row r="58" spans="1:18" ht="81">
      <c r="A58" s="16">
        <v>48</v>
      </c>
      <c r="B58" s="16" t="s">
        <v>394</v>
      </c>
      <c r="C58" s="39" t="s">
        <v>200</v>
      </c>
      <c r="D58" s="16" t="s">
        <v>190</v>
      </c>
      <c r="E58" s="16" t="s">
        <v>213</v>
      </c>
      <c r="F58" s="29" t="s">
        <v>346</v>
      </c>
      <c r="G58" s="29">
        <v>48.9</v>
      </c>
      <c r="H58" s="16">
        <v>97228.5</v>
      </c>
      <c r="I58" s="16"/>
      <c r="J58" s="16">
        <v>97228.5</v>
      </c>
      <c r="K58" s="16"/>
      <c r="L58" s="31" t="s">
        <v>203</v>
      </c>
      <c r="M58" s="32"/>
      <c r="N58" s="16"/>
      <c r="O58" s="16"/>
      <c r="P58" s="16" t="s">
        <v>48</v>
      </c>
      <c r="Q58" s="16"/>
      <c r="R58" s="16"/>
    </row>
    <row r="59" spans="1:18" ht="81">
      <c r="A59" s="16">
        <v>49</v>
      </c>
      <c r="B59" s="16" t="s">
        <v>395</v>
      </c>
      <c r="C59" s="39" t="s">
        <v>201</v>
      </c>
      <c r="D59" s="16" t="s">
        <v>189</v>
      </c>
      <c r="E59" s="16" t="s">
        <v>214</v>
      </c>
      <c r="F59" s="29" t="s">
        <v>347</v>
      </c>
      <c r="G59" s="29">
        <v>59.4</v>
      </c>
      <c r="H59" s="16">
        <v>140298.04999999999</v>
      </c>
      <c r="I59" s="16"/>
      <c r="J59" s="16">
        <v>140298.04999999999</v>
      </c>
      <c r="K59" s="16"/>
      <c r="L59" s="31" t="s">
        <v>203</v>
      </c>
      <c r="M59" s="32"/>
      <c r="N59" s="16"/>
      <c r="O59" s="16"/>
      <c r="P59" s="16" t="s">
        <v>48</v>
      </c>
      <c r="Q59" s="16"/>
      <c r="R59" s="16"/>
    </row>
    <row r="60" spans="1:18" ht="121.5">
      <c r="A60" s="16">
        <v>50</v>
      </c>
      <c r="B60" s="16" t="s">
        <v>396</v>
      </c>
      <c r="C60" s="39" t="s">
        <v>215</v>
      </c>
      <c r="D60" s="16" t="s">
        <v>216</v>
      </c>
      <c r="E60" s="16" t="s">
        <v>217</v>
      </c>
      <c r="F60" s="29" t="s">
        <v>219</v>
      </c>
      <c r="G60" s="29">
        <v>70.7</v>
      </c>
      <c r="H60" s="16">
        <v>1909607</v>
      </c>
      <c r="I60" s="16">
        <v>1909607</v>
      </c>
      <c r="J60" s="16"/>
      <c r="K60" s="16"/>
      <c r="L60" s="31" t="s">
        <v>218</v>
      </c>
      <c r="M60" s="32"/>
      <c r="N60" s="16"/>
      <c r="O60" s="16"/>
      <c r="P60" s="16" t="s">
        <v>48</v>
      </c>
      <c r="Q60" s="16"/>
      <c r="R60" s="16"/>
    </row>
    <row r="61" spans="1:18" ht="81">
      <c r="A61" s="16">
        <v>51</v>
      </c>
      <c r="B61" s="16" t="s">
        <v>397</v>
      </c>
      <c r="C61" s="39" t="s">
        <v>108</v>
      </c>
      <c r="D61" s="16" t="s">
        <v>222</v>
      </c>
      <c r="E61" s="16" t="s">
        <v>221</v>
      </c>
      <c r="F61" s="29" t="s">
        <v>246</v>
      </c>
      <c r="G61" s="35">
        <v>40</v>
      </c>
      <c r="H61" s="30">
        <v>314512</v>
      </c>
      <c r="I61" s="30">
        <v>0</v>
      </c>
      <c r="J61" s="30">
        <v>314512</v>
      </c>
      <c r="K61" s="16"/>
      <c r="L61" s="31" t="s">
        <v>223</v>
      </c>
      <c r="M61" s="16"/>
      <c r="N61" s="16"/>
      <c r="O61" s="16"/>
      <c r="P61" s="16" t="s">
        <v>48</v>
      </c>
      <c r="Q61" s="16"/>
      <c r="R61" s="16"/>
    </row>
    <row r="62" spans="1:18" ht="81">
      <c r="A62" s="16">
        <v>52</v>
      </c>
      <c r="B62" s="16" t="s">
        <v>398</v>
      </c>
      <c r="C62" s="39" t="s">
        <v>109</v>
      </c>
      <c r="D62" s="16" t="s">
        <v>162</v>
      </c>
      <c r="E62" s="16" t="s">
        <v>220</v>
      </c>
      <c r="F62" s="29" t="s">
        <v>257</v>
      </c>
      <c r="G62" s="35">
        <v>42.4</v>
      </c>
      <c r="H62" s="30">
        <v>411426.76</v>
      </c>
      <c r="I62" s="30">
        <v>0</v>
      </c>
      <c r="J62" s="18">
        <v>411426.76</v>
      </c>
      <c r="K62" s="16"/>
      <c r="L62" s="31" t="s">
        <v>462</v>
      </c>
      <c r="M62" s="16"/>
      <c r="N62" s="16"/>
      <c r="O62" s="16"/>
      <c r="P62" s="16" t="s">
        <v>48</v>
      </c>
      <c r="Q62" s="16"/>
      <c r="R62" s="16"/>
    </row>
    <row r="63" spans="1:18" ht="81">
      <c r="A63" s="16">
        <v>53</v>
      </c>
      <c r="B63" s="16" t="s">
        <v>399</v>
      </c>
      <c r="C63" s="39" t="s">
        <v>225</v>
      </c>
      <c r="D63" s="16" t="s">
        <v>235</v>
      </c>
      <c r="E63" s="16" t="s">
        <v>220</v>
      </c>
      <c r="F63" s="29" t="s">
        <v>256</v>
      </c>
      <c r="G63" s="35">
        <v>53.6</v>
      </c>
      <c r="H63" s="30">
        <v>143656.5</v>
      </c>
      <c r="I63" s="30">
        <v>0</v>
      </c>
      <c r="J63" s="30">
        <v>143656.5</v>
      </c>
      <c r="K63" s="16"/>
      <c r="L63" s="31" t="s">
        <v>462</v>
      </c>
      <c r="M63" s="16"/>
      <c r="N63" s="16"/>
      <c r="O63" s="16"/>
      <c r="P63" s="16" t="s">
        <v>48</v>
      </c>
      <c r="Q63" s="16"/>
      <c r="R63" s="16"/>
    </row>
    <row r="64" spans="1:18" ht="81">
      <c r="A64" s="16">
        <v>54</v>
      </c>
      <c r="B64" s="16" t="s">
        <v>400</v>
      </c>
      <c r="C64" s="39" t="s">
        <v>226</v>
      </c>
      <c r="D64" s="16" t="s">
        <v>236</v>
      </c>
      <c r="E64" s="16" t="s">
        <v>220</v>
      </c>
      <c r="F64" s="29" t="s">
        <v>255</v>
      </c>
      <c r="G64" s="29">
        <v>31.9</v>
      </c>
      <c r="H64" s="30">
        <v>85661.25</v>
      </c>
      <c r="I64" s="30">
        <v>0</v>
      </c>
      <c r="J64" s="18">
        <v>85661.25</v>
      </c>
      <c r="K64" s="16"/>
      <c r="L64" s="31" t="s">
        <v>462</v>
      </c>
      <c r="M64" s="16"/>
      <c r="N64" s="16"/>
      <c r="O64" s="16"/>
      <c r="P64" s="16" t="s">
        <v>48</v>
      </c>
      <c r="Q64" s="16"/>
      <c r="R64" s="16"/>
    </row>
    <row r="65" spans="1:18" ht="81">
      <c r="A65" s="16">
        <v>55</v>
      </c>
      <c r="B65" s="16" t="s">
        <v>401</v>
      </c>
      <c r="C65" s="39" t="s">
        <v>227</v>
      </c>
      <c r="D65" s="16" t="s">
        <v>237</v>
      </c>
      <c r="E65" s="16" t="s">
        <v>220</v>
      </c>
      <c r="F65" s="29" t="s">
        <v>253</v>
      </c>
      <c r="G65" s="29">
        <v>42.4</v>
      </c>
      <c r="H65" s="30">
        <v>336441.88</v>
      </c>
      <c r="I65" s="30">
        <v>0</v>
      </c>
      <c r="J65" s="18">
        <v>336441.88</v>
      </c>
      <c r="K65" s="16"/>
      <c r="L65" s="31" t="s">
        <v>462</v>
      </c>
      <c r="M65" s="16"/>
      <c r="N65" s="16"/>
      <c r="O65" s="16"/>
      <c r="P65" s="16" t="s">
        <v>48</v>
      </c>
      <c r="Q65" s="16"/>
      <c r="R65" s="16"/>
    </row>
    <row r="66" spans="1:18" ht="81">
      <c r="A66" s="16">
        <v>56</v>
      </c>
      <c r="B66" s="16" t="s">
        <v>417</v>
      </c>
      <c r="C66" s="39" t="s">
        <v>228</v>
      </c>
      <c r="D66" s="16" t="s">
        <v>238</v>
      </c>
      <c r="E66" s="16" t="s">
        <v>220</v>
      </c>
      <c r="F66" s="29" t="s">
        <v>254</v>
      </c>
      <c r="G66" s="29">
        <v>59.6</v>
      </c>
      <c r="H66" s="30">
        <v>338688.32</v>
      </c>
      <c r="I66" s="30">
        <v>0</v>
      </c>
      <c r="J66" s="30">
        <v>338688.32</v>
      </c>
      <c r="K66" s="16"/>
      <c r="L66" s="31" t="s">
        <v>462</v>
      </c>
      <c r="M66" s="16"/>
      <c r="N66" s="16"/>
      <c r="O66" s="16"/>
      <c r="P66" s="16" t="s">
        <v>48</v>
      </c>
      <c r="Q66" s="16"/>
      <c r="R66" s="16"/>
    </row>
    <row r="67" spans="1:18" ht="81">
      <c r="A67" s="16">
        <v>57</v>
      </c>
      <c r="B67" s="16" t="s">
        <v>418</v>
      </c>
      <c r="C67" s="39" t="s">
        <v>229</v>
      </c>
      <c r="D67" s="16" t="s">
        <v>239</v>
      </c>
      <c r="E67" s="16" t="s">
        <v>220</v>
      </c>
      <c r="F67" s="29" t="s">
        <v>250</v>
      </c>
      <c r="G67" s="29">
        <v>43.6</v>
      </c>
      <c r="H67" s="30">
        <v>130062</v>
      </c>
      <c r="I67" s="30">
        <v>0</v>
      </c>
      <c r="J67" s="30">
        <v>130062</v>
      </c>
      <c r="K67" s="16"/>
      <c r="L67" s="31" t="s">
        <v>462</v>
      </c>
      <c r="M67" s="16"/>
      <c r="N67" s="16"/>
      <c r="O67" s="16"/>
      <c r="P67" s="16" t="s">
        <v>48</v>
      </c>
      <c r="Q67" s="16"/>
      <c r="R67" s="16"/>
    </row>
    <row r="68" spans="1:18" ht="81">
      <c r="A68" s="16">
        <v>58</v>
      </c>
      <c r="B68" s="16" t="s">
        <v>419</v>
      </c>
      <c r="C68" s="39" t="s">
        <v>230</v>
      </c>
      <c r="D68" s="16" t="s">
        <v>240</v>
      </c>
      <c r="E68" s="16" t="s">
        <v>220</v>
      </c>
      <c r="F68" s="29" t="s">
        <v>251</v>
      </c>
      <c r="G68" s="29">
        <v>42.4</v>
      </c>
      <c r="H68" s="30">
        <v>336441.88</v>
      </c>
      <c r="I68" s="30">
        <v>0</v>
      </c>
      <c r="J68" s="30">
        <v>336441.88</v>
      </c>
      <c r="K68" s="16"/>
      <c r="L68" s="31" t="s">
        <v>462</v>
      </c>
      <c r="M68" s="16"/>
      <c r="N68" s="16"/>
      <c r="O68" s="16"/>
      <c r="P68" s="16" t="s">
        <v>48</v>
      </c>
      <c r="Q68" s="16"/>
      <c r="R68" s="16"/>
    </row>
    <row r="69" spans="1:18" ht="81">
      <c r="A69" s="16">
        <v>59</v>
      </c>
      <c r="B69" s="16" t="s">
        <v>402</v>
      </c>
      <c r="C69" s="39" t="s">
        <v>231</v>
      </c>
      <c r="D69" s="16" t="s">
        <v>241</v>
      </c>
      <c r="E69" s="16" t="s">
        <v>220</v>
      </c>
      <c r="F69" s="29" t="s">
        <v>252</v>
      </c>
      <c r="G69" s="35">
        <v>42.6</v>
      </c>
      <c r="H69" s="30">
        <v>114360.75</v>
      </c>
      <c r="I69" s="30">
        <v>0</v>
      </c>
      <c r="J69" s="30">
        <v>114360.75</v>
      </c>
      <c r="K69" s="16"/>
      <c r="L69" s="31" t="s">
        <v>462</v>
      </c>
      <c r="M69" s="16"/>
      <c r="N69" s="16"/>
      <c r="O69" s="16"/>
      <c r="P69" s="16" t="s">
        <v>48</v>
      </c>
      <c r="Q69" s="16"/>
      <c r="R69" s="16"/>
    </row>
    <row r="70" spans="1:18" ht="81">
      <c r="A70" s="16">
        <v>60</v>
      </c>
      <c r="B70" s="16" t="s">
        <v>403</v>
      </c>
      <c r="C70" s="39" t="s">
        <v>232</v>
      </c>
      <c r="D70" s="16" t="s">
        <v>242</v>
      </c>
      <c r="E70" s="16" t="s">
        <v>220</v>
      </c>
      <c r="F70" s="29" t="s">
        <v>249</v>
      </c>
      <c r="G70" s="35">
        <v>59.6</v>
      </c>
      <c r="H70" s="30">
        <v>160033.5</v>
      </c>
      <c r="I70" s="30">
        <v>0</v>
      </c>
      <c r="J70" s="30">
        <v>160033.5</v>
      </c>
      <c r="K70" s="16"/>
      <c r="L70" s="31" t="s">
        <v>462</v>
      </c>
      <c r="M70" s="16"/>
      <c r="N70" s="16"/>
      <c r="O70" s="16"/>
      <c r="P70" s="16" t="s">
        <v>48</v>
      </c>
      <c r="Q70" s="16"/>
      <c r="R70" s="16"/>
    </row>
    <row r="71" spans="1:18" ht="81">
      <c r="A71" s="16">
        <v>61</v>
      </c>
      <c r="B71" s="16" t="s">
        <v>404</v>
      </c>
      <c r="C71" s="39" t="s">
        <v>233</v>
      </c>
      <c r="D71" s="16" t="s">
        <v>243</v>
      </c>
      <c r="E71" s="16" t="s">
        <v>220</v>
      </c>
      <c r="F71" s="29" t="s">
        <v>247</v>
      </c>
      <c r="G71" s="35">
        <v>42.4</v>
      </c>
      <c r="H71" s="30">
        <v>336441.88</v>
      </c>
      <c r="I71" s="30">
        <v>0</v>
      </c>
      <c r="J71" s="30">
        <v>336441.88</v>
      </c>
      <c r="K71" s="16"/>
      <c r="L71" s="31" t="s">
        <v>462</v>
      </c>
      <c r="M71" s="16"/>
      <c r="N71" s="16"/>
      <c r="O71" s="16"/>
      <c r="P71" s="16" t="s">
        <v>48</v>
      </c>
      <c r="Q71" s="16"/>
      <c r="R71" s="16"/>
    </row>
    <row r="72" spans="1:18" ht="81">
      <c r="A72" s="16">
        <v>62</v>
      </c>
      <c r="B72" s="16" t="s">
        <v>405</v>
      </c>
      <c r="C72" s="39" t="s">
        <v>234</v>
      </c>
      <c r="D72" s="16" t="s">
        <v>245</v>
      </c>
      <c r="E72" s="16" t="s">
        <v>220</v>
      </c>
      <c r="F72" s="29" t="s">
        <v>248</v>
      </c>
      <c r="G72" s="35">
        <v>42.6</v>
      </c>
      <c r="H72" s="30">
        <v>114321</v>
      </c>
      <c r="I72" s="30">
        <v>0</v>
      </c>
      <c r="J72" s="30">
        <v>114321</v>
      </c>
      <c r="K72" s="16"/>
      <c r="L72" s="31" t="s">
        <v>224</v>
      </c>
      <c r="M72" s="16"/>
      <c r="N72" s="16"/>
      <c r="O72" s="16"/>
      <c r="P72" s="16" t="s">
        <v>48</v>
      </c>
      <c r="Q72" s="16"/>
      <c r="R72" s="16"/>
    </row>
    <row r="73" spans="1:18" ht="81">
      <c r="A73" s="16">
        <v>63</v>
      </c>
      <c r="B73" s="16" t="s">
        <v>406</v>
      </c>
      <c r="C73" s="39" t="s">
        <v>244</v>
      </c>
      <c r="D73" s="16" t="s">
        <v>258</v>
      </c>
      <c r="E73" s="16" t="s">
        <v>259</v>
      </c>
      <c r="F73" s="29" t="s">
        <v>275</v>
      </c>
      <c r="G73" s="35">
        <v>123.1</v>
      </c>
      <c r="H73" s="30">
        <v>566202</v>
      </c>
      <c r="I73" s="30">
        <v>13280</v>
      </c>
      <c r="J73" s="30">
        <v>552922</v>
      </c>
      <c r="K73" s="16">
        <v>1443801.6</v>
      </c>
      <c r="L73" s="31" t="s">
        <v>261</v>
      </c>
      <c r="M73" s="16"/>
      <c r="N73" s="16"/>
      <c r="O73" s="16"/>
      <c r="P73" s="16" t="s">
        <v>48</v>
      </c>
      <c r="Q73" s="16"/>
      <c r="R73" s="16"/>
    </row>
    <row r="74" spans="1:18" ht="81">
      <c r="A74" s="16">
        <v>64</v>
      </c>
      <c r="B74" s="16" t="s">
        <v>407</v>
      </c>
      <c r="C74" s="39" t="s">
        <v>262</v>
      </c>
      <c r="D74" s="16" t="s">
        <v>163</v>
      </c>
      <c r="E74" s="16" t="s">
        <v>283</v>
      </c>
      <c r="F74" s="29"/>
      <c r="G74" s="35">
        <v>29.6</v>
      </c>
      <c r="H74" s="30">
        <v>203465.67</v>
      </c>
      <c r="I74" s="30">
        <v>0</v>
      </c>
      <c r="J74" s="30">
        <v>203465.67</v>
      </c>
      <c r="K74" s="16"/>
      <c r="L74" s="31" t="s">
        <v>284</v>
      </c>
      <c r="M74" s="16"/>
      <c r="N74" s="16"/>
      <c r="O74" s="16"/>
      <c r="P74" s="16" t="s">
        <v>48</v>
      </c>
      <c r="Q74" s="16"/>
      <c r="R74" s="16"/>
    </row>
    <row r="75" spans="1:18" ht="81">
      <c r="A75" s="16">
        <v>65</v>
      </c>
      <c r="B75" s="16" t="s">
        <v>408</v>
      </c>
      <c r="C75" s="39" t="s">
        <v>263</v>
      </c>
      <c r="D75" s="16" t="s">
        <v>285</v>
      </c>
      <c r="E75" s="16" t="s">
        <v>286</v>
      </c>
      <c r="F75" s="29"/>
      <c r="G75" s="35">
        <v>19.600000000000001</v>
      </c>
      <c r="H75" s="30">
        <v>136978.13</v>
      </c>
      <c r="I75" s="30">
        <v>0</v>
      </c>
      <c r="J75" s="30">
        <v>136978.13</v>
      </c>
      <c r="K75" s="16"/>
      <c r="L75" s="31" t="s">
        <v>284</v>
      </c>
      <c r="M75" s="16"/>
      <c r="N75" s="16"/>
      <c r="O75" s="16"/>
      <c r="P75" s="16" t="s">
        <v>48</v>
      </c>
      <c r="Q75" s="16"/>
      <c r="R75" s="16"/>
    </row>
    <row r="76" spans="1:18" ht="81">
      <c r="A76" s="16">
        <v>66</v>
      </c>
      <c r="B76" s="16" t="s">
        <v>409</v>
      </c>
      <c r="C76" s="39" t="s">
        <v>264</v>
      </c>
      <c r="D76" s="16" t="s">
        <v>288</v>
      </c>
      <c r="E76" s="16" t="s">
        <v>289</v>
      </c>
      <c r="F76" s="29" t="s">
        <v>290</v>
      </c>
      <c r="G76" s="29">
        <v>50.8</v>
      </c>
      <c r="H76" s="30">
        <v>108255.55</v>
      </c>
      <c r="I76" s="30">
        <v>0</v>
      </c>
      <c r="J76" s="30">
        <v>108255.55</v>
      </c>
      <c r="K76" s="30">
        <v>108255.55</v>
      </c>
      <c r="L76" s="31" t="s">
        <v>291</v>
      </c>
      <c r="M76" s="16"/>
      <c r="N76" s="16"/>
      <c r="O76" s="16"/>
      <c r="P76" s="16" t="s">
        <v>48</v>
      </c>
      <c r="Q76" s="16"/>
      <c r="R76" s="16"/>
    </row>
    <row r="77" spans="1:18" ht="81">
      <c r="A77" s="16">
        <v>67</v>
      </c>
      <c r="B77" s="16" t="s">
        <v>410</v>
      </c>
      <c r="C77" s="39" t="s">
        <v>276</v>
      </c>
      <c r="D77" s="16" t="s">
        <v>292</v>
      </c>
      <c r="E77" s="16" t="s">
        <v>289</v>
      </c>
      <c r="F77" s="29" t="s">
        <v>293</v>
      </c>
      <c r="G77" s="29">
        <v>38.200000000000003</v>
      </c>
      <c r="H77" s="30">
        <v>231174.56</v>
      </c>
      <c r="I77" s="30">
        <v>0</v>
      </c>
      <c r="J77" s="30">
        <v>231174.56</v>
      </c>
      <c r="K77" s="30">
        <v>231174.56</v>
      </c>
      <c r="L77" s="31" t="s">
        <v>291</v>
      </c>
      <c r="M77" s="16"/>
      <c r="N77" s="16"/>
      <c r="O77" s="16"/>
      <c r="P77" s="16" t="s">
        <v>48</v>
      </c>
      <c r="Q77" s="16"/>
      <c r="R77" s="16"/>
    </row>
    <row r="78" spans="1:18" ht="81">
      <c r="A78" s="16">
        <v>68</v>
      </c>
      <c r="B78" s="16" t="s">
        <v>411</v>
      </c>
      <c r="C78" s="39" t="s">
        <v>294</v>
      </c>
      <c r="D78" s="16" t="s">
        <v>299</v>
      </c>
      <c r="E78" s="16" t="s">
        <v>289</v>
      </c>
      <c r="F78" s="29" t="s">
        <v>300</v>
      </c>
      <c r="G78" s="29">
        <v>50.1</v>
      </c>
      <c r="H78" s="30">
        <v>303189.7</v>
      </c>
      <c r="I78" s="30">
        <v>0</v>
      </c>
      <c r="J78" s="30">
        <v>303189.7</v>
      </c>
      <c r="K78" s="30">
        <v>303189.7</v>
      </c>
      <c r="L78" s="31" t="s">
        <v>291</v>
      </c>
      <c r="M78" s="16"/>
      <c r="N78" s="16"/>
      <c r="O78" s="16"/>
      <c r="P78" s="16" t="s">
        <v>48</v>
      </c>
      <c r="Q78" s="16"/>
      <c r="R78" s="16"/>
    </row>
    <row r="79" spans="1:18" ht="81">
      <c r="A79" s="16">
        <v>69</v>
      </c>
      <c r="B79" s="16" t="s">
        <v>412</v>
      </c>
      <c r="C79" s="39" t="s">
        <v>295</v>
      </c>
      <c r="D79" s="16" t="s">
        <v>301</v>
      </c>
      <c r="E79" s="16" t="s">
        <v>289</v>
      </c>
      <c r="F79" s="29" t="s">
        <v>302</v>
      </c>
      <c r="G79" s="29">
        <v>59.3</v>
      </c>
      <c r="H79" s="30">
        <v>271455.18</v>
      </c>
      <c r="I79" s="30">
        <v>0</v>
      </c>
      <c r="J79" s="30">
        <v>271455.18</v>
      </c>
      <c r="K79" s="30">
        <v>271455.18</v>
      </c>
      <c r="L79" s="31" t="s">
        <v>291</v>
      </c>
      <c r="M79" s="16"/>
      <c r="N79" s="16"/>
      <c r="O79" s="16"/>
      <c r="P79" s="16" t="s">
        <v>48</v>
      </c>
      <c r="Q79" s="16"/>
      <c r="R79" s="16"/>
    </row>
    <row r="80" spans="1:18" ht="81">
      <c r="A80" s="16">
        <v>70</v>
      </c>
      <c r="B80" s="16" t="s">
        <v>413</v>
      </c>
      <c r="C80" s="39" t="s">
        <v>296</v>
      </c>
      <c r="D80" s="16" t="s">
        <v>303</v>
      </c>
      <c r="E80" s="16" t="s">
        <v>289</v>
      </c>
      <c r="F80" s="29" t="s">
        <v>304</v>
      </c>
      <c r="G80" s="29">
        <v>51.4</v>
      </c>
      <c r="H80" s="30">
        <v>311056.87</v>
      </c>
      <c r="I80" s="30">
        <v>0</v>
      </c>
      <c r="J80" s="30">
        <v>311056.87</v>
      </c>
      <c r="K80" s="30">
        <v>311056.87</v>
      </c>
      <c r="L80" s="31" t="s">
        <v>291</v>
      </c>
      <c r="M80" s="16"/>
      <c r="N80" s="16"/>
      <c r="O80" s="16"/>
      <c r="P80" s="16" t="s">
        <v>48</v>
      </c>
      <c r="Q80" s="16"/>
      <c r="R80" s="16"/>
    </row>
    <row r="81" spans="1:18" ht="81">
      <c r="A81" s="16">
        <v>71</v>
      </c>
      <c r="B81" s="16" t="s">
        <v>414</v>
      </c>
      <c r="C81" s="39" t="s">
        <v>297</v>
      </c>
      <c r="D81" s="16" t="s">
        <v>301</v>
      </c>
      <c r="E81" s="16" t="s">
        <v>305</v>
      </c>
      <c r="F81" s="29" t="s">
        <v>306</v>
      </c>
      <c r="G81" s="29">
        <v>50</v>
      </c>
      <c r="H81" s="30">
        <v>302584.5</v>
      </c>
      <c r="I81" s="30">
        <v>0</v>
      </c>
      <c r="J81" s="30">
        <v>302584.5</v>
      </c>
      <c r="K81" s="30">
        <v>302584.5</v>
      </c>
      <c r="L81" s="31" t="s">
        <v>291</v>
      </c>
      <c r="M81" s="16"/>
      <c r="N81" s="16"/>
      <c r="O81" s="16"/>
      <c r="P81" s="16" t="s">
        <v>48</v>
      </c>
      <c r="Q81" s="16"/>
      <c r="R81" s="16"/>
    </row>
    <row r="82" spans="1:18" ht="81">
      <c r="A82" s="16">
        <v>72</v>
      </c>
      <c r="B82" s="16" t="s">
        <v>415</v>
      </c>
      <c r="C82" s="39" t="s">
        <v>298</v>
      </c>
      <c r="D82" s="16" t="s">
        <v>241</v>
      </c>
      <c r="E82" s="16" t="s">
        <v>305</v>
      </c>
      <c r="F82" s="29" t="s">
        <v>307</v>
      </c>
      <c r="G82" s="29">
        <v>43.6</v>
      </c>
      <c r="H82" s="30">
        <v>259242.05</v>
      </c>
      <c r="I82" s="30">
        <v>0</v>
      </c>
      <c r="J82" s="30">
        <v>259242.05</v>
      </c>
      <c r="K82" s="30">
        <v>259242.05</v>
      </c>
      <c r="L82" s="31" t="s">
        <v>291</v>
      </c>
      <c r="M82" s="16"/>
      <c r="N82" s="16"/>
      <c r="O82" s="16"/>
      <c r="P82" s="16" t="s">
        <v>48</v>
      </c>
      <c r="Q82" s="16"/>
      <c r="R82" s="16"/>
    </row>
    <row r="83" spans="1:18" ht="81">
      <c r="A83" s="16">
        <v>73</v>
      </c>
      <c r="B83" s="16" t="s">
        <v>416</v>
      </c>
      <c r="C83" s="39" t="s">
        <v>308</v>
      </c>
      <c r="D83" s="16" t="s">
        <v>309</v>
      </c>
      <c r="E83" s="16" t="s">
        <v>305</v>
      </c>
      <c r="F83" s="29" t="s">
        <v>310</v>
      </c>
      <c r="G83" s="29">
        <v>32.6</v>
      </c>
      <c r="H83" s="30">
        <v>197285.09</v>
      </c>
      <c r="I83" s="30">
        <v>0</v>
      </c>
      <c r="J83" s="30">
        <v>197285.09</v>
      </c>
      <c r="K83" s="30">
        <v>197285.09</v>
      </c>
      <c r="L83" s="31" t="s">
        <v>291</v>
      </c>
      <c r="M83" s="16"/>
      <c r="N83" s="16"/>
      <c r="O83" s="16"/>
      <c r="P83" s="16" t="s">
        <v>48</v>
      </c>
      <c r="Q83" s="16"/>
      <c r="R83" s="16"/>
    </row>
    <row r="84" spans="1:18" ht="81">
      <c r="A84" s="16">
        <v>74</v>
      </c>
      <c r="B84" s="16" t="s">
        <v>420</v>
      </c>
      <c r="C84" s="39" t="s">
        <v>311</v>
      </c>
      <c r="D84" s="34" t="s">
        <v>438</v>
      </c>
      <c r="E84" s="16" t="s">
        <v>439</v>
      </c>
      <c r="F84" s="29" t="s">
        <v>441</v>
      </c>
      <c r="G84" s="29">
        <v>40.6</v>
      </c>
      <c r="H84" s="30">
        <v>317173.81</v>
      </c>
      <c r="I84" s="30">
        <v>0</v>
      </c>
      <c r="J84" s="30">
        <v>317173.81</v>
      </c>
      <c r="K84" s="30">
        <v>317173.81</v>
      </c>
      <c r="L84" s="31" t="s">
        <v>440</v>
      </c>
      <c r="M84" s="16"/>
      <c r="N84" s="16"/>
      <c r="O84" s="16"/>
      <c r="P84" s="16" t="s">
        <v>48</v>
      </c>
      <c r="Q84" s="16"/>
      <c r="R84" s="16"/>
    </row>
    <row r="85" spans="1:18" ht="81">
      <c r="A85" s="16">
        <v>75</v>
      </c>
      <c r="B85" s="16" t="s">
        <v>432</v>
      </c>
      <c r="C85" s="39" t="s">
        <v>312</v>
      </c>
      <c r="D85" s="34" t="s">
        <v>443</v>
      </c>
      <c r="E85" s="16" t="s">
        <v>442</v>
      </c>
      <c r="F85" s="29" t="s">
        <v>449</v>
      </c>
      <c r="G85" s="29">
        <v>63.1</v>
      </c>
      <c r="H85" s="30">
        <v>130171.3</v>
      </c>
      <c r="I85" s="30">
        <v>0</v>
      </c>
      <c r="J85" s="30">
        <v>130171.3</v>
      </c>
      <c r="K85" s="30">
        <v>130171.3</v>
      </c>
      <c r="L85" s="31" t="s">
        <v>440</v>
      </c>
      <c r="M85" s="16"/>
      <c r="N85" s="16"/>
      <c r="O85" s="16"/>
      <c r="P85" s="16" t="s">
        <v>48</v>
      </c>
      <c r="Q85" s="16"/>
      <c r="R85" s="16"/>
    </row>
    <row r="86" spans="1:18" ht="81">
      <c r="A86" s="16">
        <v>76</v>
      </c>
      <c r="B86" s="16" t="s">
        <v>434</v>
      </c>
      <c r="C86" s="39" t="s">
        <v>436</v>
      </c>
      <c r="D86" s="34" t="s">
        <v>178</v>
      </c>
      <c r="E86" s="16" t="s">
        <v>444</v>
      </c>
      <c r="F86" s="29" t="s">
        <v>451</v>
      </c>
      <c r="G86" s="29">
        <v>44.6</v>
      </c>
      <c r="H86" s="30">
        <v>269725.19</v>
      </c>
      <c r="I86" s="30">
        <v>0</v>
      </c>
      <c r="J86" s="30">
        <v>269725.19</v>
      </c>
      <c r="K86" s="30">
        <v>269725.19</v>
      </c>
      <c r="L86" s="31" t="s">
        <v>440</v>
      </c>
      <c r="M86" s="16"/>
      <c r="N86" s="16"/>
      <c r="O86" s="16"/>
      <c r="P86" s="16" t="s">
        <v>48</v>
      </c>
      <c r="Q86" s="16"/>
      <c r="R86" s="16"/>
    </row>
    <row r="87" spans="1:18" ht="81">
      <c r="A87" s="16">
        <v>77</v>
      </c>
      <c r="B87" s="16" t="s">
        <v>435</v>
      </c>
      <c r="C87" s="39" t="s">
        <v>437</v>
      </c>
      <c r="D87" s="34" t="s">
        <v>445</v>
      </c>
      <c r="E87" s="16" t="s">
        <v>444</v>
      </c>
      <c r="F87" s="29" t="s">
        <v>450</v>
      </c>
      <c r="G87" s="29">
        <v>52.5</v>
      </c>
      <c r="H87" s="30">
        <v>366905.7</v>
      </c>
      <c r="I87" s="30">
        <v>0</v>
      </c>
      <c r="J87" s="30">
        <v>366905.7</v>
      </c>
      <c r="K87" s="30">
        <v>366905.7</v>
      </c>
      <c r="L87" s="31" t="s">
        <v>440</v>
      </c>
      <c r="M87" s="16"/>
      <c r="N87" s="16"/>
      <c r="O87" s="16"/>
      <c r="P87" s="16" t="s">
        <v>48</v>
      </c>
      <c r="Q87" s="16"/>
      <c r="R87" s="16"/>
    </row>
    <row r="88" spans="1:18" ht="81">
      <c r="A88" s="16">
        <v>78</v>
      </c>
      <c r="B88" s="16" t="s">
        <v>447</v>
      </c>
      <c r="C88" s="39" t="s">
        <v>448</v>
      </c>
      <c r="D88" s="34" t="s">
        <v>177</v>
      </c>
      <c r="E88" s="16" t="s">
        <v>446</v>
      </c>
      <c r="F88" s="29" t="s">
        <v>452</v>
      </c>
      <c r="G88" s="29">
        <v>31.4</v>
      </c>
      <c r="H88" s="30">
        <v>190023.07</v>
      </c>
      <c r="I88" s="30">
        <v>0</v>
      </c>
      <c r="J88" s="30">
        <v>190023.07</v>
      </c>
      <c r="K88" s="30">
        <v>190023.07</v>
      </c>
      <c r="L88" s="31" t="s">
        <v>440</v>
      </c>
      <c r="M88" s="16"/>
      <c r="N88" s="16"/>
      <c r="O88" s="16"/>
      <c r="P88" s="16" t="s">
        <v>48</v>
      </c>
      <c r="Q88" s="16"/>
      <c r="R88" s="16"/>
    </row>
    <row r="89" spans="1:18" ht="81">
      <c r="A89" s="16">
        <v>79</v>
      </c>
      <c r="B89" s="16" t="s">
        <v>463</v>
      </c>
      <c r="C89" s="39" t="s">
        <v>453</v>
      </c>
      <c r="D89" s="34" t="s">
        <v>87</v>
      </c>
      <c r="E89" s="16" t="s">
        <v>444</v>
      </c>
      <c r="F89" s="29" t="s">
        <v>459</v>
      </c>
      <c r="G89" s="29">
        <v>46.7</v>
      </c>
      <c r="H89" s="30">
        <v>326371.36</v>
      </c>
      <c r="I89" s="30">
        <v>0</v>
      </c>
      <c r="J89" s="30">
        <v>326371.36</v>
      </c>
      <c r="K89" s="30">
        <v>326371.36</v>
      </c>
      <c r="L89" s="31" t="s">
        <v>461</v>
      </c>
      <c r="M89" s="16"/>
      <c r="N89" s="16"/>
      <c r="O89" s="16"/>
      <c r="P89" s="16" t="s">
        <v>48</v>
      </c>
      <c r="Q89" s="16"/>
      <c r="R89" s="16"/>
    </row>
    <row r="90" spans="1:18" ht="81">
      <c r="A90" s="16">
        <v>80</v>
      </c>
      <c r="B90" s="16" t="s">
        <v>464</v>
      </c>
      <c r="C90" s="39" t="s">
        <v>454</v>
      </c>
      <c r="D90" s="34" t="s">
        <v>457</v>
      </c>
      <c r="E90" s="16" t="s">
        <v>444</v>
      </c>
      <c r="F90" s="29"/>
      <c r="G90" s="29">
        <v>46.3</v>
      </c>
      <c r="H90" s="30">
        <v>323575.88</v>
      </c>
      <c r="I90" s="30">
        <v>0</v>
      </c>
      <c r="J90" s="30">
        <v>323575.88</v>
      </c>
      <c r="K90" s="30">
        <v>323575.88</v>
      </c>
      <c r="L90" s="31" t="s">
        <v>461</v>
      </c>
      <c r="M90" s="16"/>
      <c r="N90" s="16"/>
      <c r="O90" s="16"/>
      <c r="P90" s="16" t="s">
        <v>48</v>
      </c>
      <c r="Q90" s="16"/>
      <c r="R90" s="16"/>
    </row>
    <row r="91" spans="1:18" ht="81">
      <c r="A91" s="16">
        <v>81</v>
      </c>
      <c r="B91" s="16" t="s">
        <v>465</v>
      </c>
      <c r="C91" s="39" t="s">
        <v>455</v>
      </c>
      <c r="D91" s="34" t="s">
        <v>85</v>
      </c>
      <c r="E91" s="16" t="s">
        <v>458</v>
      </c>
      <c r="F91" s="29" t="s">
        <v>460</v>
      </c>
      <c r="G91" s="29">
        <v>63.7</v>
      </c>
      <c r="H91" s="30">
        <v>445178.92</v>
      </c>
      <c r="I91" s="30">
        <v>0</v>
      </c>
      <c r="J91" s="30">
        <v>445178.92</v>
      </c>
      <c r="K91" s="30">
        <v>445178.92</v>
      </c>
      <c r="L91" s="31" t="s">
        <v>461</v>
      </c>
      <c r="M91" s="16"/>
      <c r="N91" s="16"/>
      <c r="O91" s="16"/>
      <c r="P91" s="16" t="s">
        <v>48</v>
      </c>
      <c r="Q91" s="16"/>
      <c r="R91" s="16"/>
    </row>
    <row r="92" spans="1:18" ht="60.75">
      <c r="A92" s="16">
        <v>82</v>
      </c>
      <c r="B92" s="16" t="s">
        <v>466</v>
      </c>
      <c r="C92" s="39" t="s">
        <v>456</v>
      </c>
      <c r="D92" s="16" t="s">
        <v>285</v>
      </c>
      <c r="E92" s="16" t="s">
        <v>439</v>
      </c>
      <c r="F92" s="29" t="s">
        <v>479</v>
      </c>
      <c r="G92" s="29">
        <v>34.4</v>
      </c>
      <c r="H92" s="30">
        <v>236460.1</v>
      </c>
      <c r="I92" s="30">
        <v>0</v>
      </c>
      <c r="J92" s="30">
        <v>236460.1</v>
      </c>
      <c r="K92" s="30"/>
      <c r="L92" s="31" t="s">
        <v>480</v>
      </c>
      <c r="M92" s="16"/>
      <c r="N92" s="16"/>
      <c r="O92" s="16"/>
      <c r="P92" s="16" t="s">
        <v>48</v>
      </c>
      <c r="Q92" s="16"/>
      <c r="R92" s="16"/>
    </row>
    <row r="93" spans="1:18" ht="60.75">
      <c r="A93" s="16">
        <v>83</v>
      </c>
      <c r="B93" s="16" t="s">
        <v>467</v>
      </c>
      <c r="C93" s="39" t="s">
        <v>472</v>
      </c>
      <c r="D93" s="16" t="s">
        <v>477</v>
      </c>
      <c r="E93" s="16" t="s">
        <v>458</v>
      </c>
      <c r="F93" s="29" t="s">
        <v>478</v>
      </c>
      <c r="G93" s="29">
        <v>64.400000000000006</v>
      </c>
      <c r="H93" s="30">
        <v>455386.6</v>
      </c>
      <c r="I93" s="30">
        <v>0</v>
      </c>
      <c r="J93" s="30">
        <v>455386.6</v>
      </c>
      <c r="K93" s="30"/>
      <c r="L93" s="31" t="s">
        <v>481</v>
      </c>
      <c r="M93" s="16"/>
      <c r="N93" s="16"/>
      <c r="O93" s="16"/>
      <c r="P93" s="16" t="s">
        <v>48</v>
      </c>
      <c r="Q93" s="16"/>
      <c r="R93" s="16"/>
    </row>
    <row r="94" spans="1:18" ht="60.75">
      <c r="A94" s="16">
        <v>84</v>
      </c>
      <c r="B94" s="16" t="s">
        <v>468</v>
      </c>
      <c r="C94" s="39" t="s">
        <v>473</v>
      </c>
      <c r="D94" s="34" t="s">
        <v>482</v>
      </c>
      <c r="E94" s="16" t="s">
        <v>483</v>
      </c>
      <c r="F94" s="29" t="s">
        <v>484</v>
      </c>
      <c r="G94" s="29">
        <v>31.4</v>
      </c>
      <c r="H94" s="65">
        <v>239041.76</v>
      </c>
      <c r="I94" s="30">
        <v>0</v>
      </c>
      <c r="J94" s="65">
        <v>239041.76</v>
      </c>
      <c r="K94" s="30"/>
      <c r="L94" s="31" t="s">
        <v>485</v>
      </c>
      <c r="M94" s="16"/>
      <c r="N94" s="16"/>
      <c r="O94" s="16"/>
      <c r="P94" s="16" t="s">
        <v>48</v>
      </c>
      <c r="Q94" s="16"/>
      <c r="R94" s="16"/>
    </row>
    <row r="95" spans="1:18" ht="101.25">
      <c r="A95" s="16">
        <v>85</v>
      </c>
      <c r="B95" s="16" t="s">
        <v>469</v>
      </c>
      <c r="C95" s="39" t="s">
        <v>474</v>
      </c>
      <c r="D95" s="16" t="s">
        <v>496</v>
      </c>
      <c r="E95" s="16" t="s">
        <v>497</v>
      </c>
      <c r="F95" s="34" t="s">
        <v>498</v>
      </c>
      <c r="G95" s="29">
        <v>1196.0999999999999</v>
      </c>
      <c r="H95" s="30">
        <v>4707287.4400000004</v>
      </c>
      <c r="I95" s="30">
        <v>0</v>
      </c>
      <c r="J95" s="30">
        <v>4707287.4400000004</v>
      </c>
      <c r="K95" s="30"/>
      <c r="L95" s="31" t="s">
        <v>499</v>
      </c>
      <c r="M95" s="32" t="s">
        <v>513</v>
      </c>
      <c r="N95" s="16"/>
      <c r="O95" s="16"/>
      <c r="P95" s="16" t="s">
        <v>48</v>
      </c>
      <c r="Q95" s="16"/>
      <c r="R95" s="16"/>
    </row>
    <row r="96" spans="1:18" ht="101.25">
      <c r="A96" s="16">
        <v>86</v>
      </c>
      <c r="B96" s="16" t="s">
        <v>470</v>
      </c>
      <c r="C96" s="39" t="s">
        <v>475</v>
      </c>
      <c r="D96" s="34" t="s">
        <v>500</v>
      </c>
      <c r="E96" s="16" t="s">
        <v>497</v>
      </c>
      <c r="F96" s="34" t="s">
        <v>501</v>
      </c>
      <c r="G96" s="29">
        <v>58.1</v>
      </c>
      <c r="H96" s="30">
        <v>405016.73</v>
      </c>
      <c r="I96" s="30">
        <v>0</v>
      </c>
      <c r="J96" s="30">
        <v>405016.73</v>
      </c>
      <c r="K96" s="30"/>
      <c r="L96" s="31" t="s">
        <v>499</v>
      </c>
      <c r="M96" s="32" t="s">
        <v>514</v>
      </c>
      <c r="N96" s="16"/>
      <c r="O96" s="16"/>
      <c r="P96" s="16" t="s">
        <v>48</v>
      </c>
      <c r="Q96" s="16"/>
      <c r="R96" s="16"/>
    </row>
    <row r="97" spans="1:18" ht="101.25">
      <c r="A97" s="16">
        <v>87</v>
      </c>
      <c r="B97" s="16" t="s">
        <v>471</v>
      </c>
      <c r="C97" s="39" t="s">
        <v>476</v>
      </c>
      <c r="D97" s="34" t="s">
        <v>502</v>
      </c>
      <c r="E97" s="16" t="s">
        <v>497</v>
      </c>
      <c r="F97" s="34" t="s">
        <v>503</v>
      </c>
      <c r="G97" s="29">
        <v>101.3</v>
      </c>
      <c r="H97" s="30">
        <v>78613.62</v>
      </c>
      <c r="I97" s="30">
        <v>0</v>
      </c>
      <c r="J97" s="30">
        <v>78613.62</v>
      </c>
      <c r="K97" s="30"/>
      <c r="L97" s="31" t="s">
        <v>499</v>
      </c>
      <c r="M97" s="32" t="s">
        <v>515</v>
      </c>
      <c r="N97" s="16"/>
      <c r="O97" s="16"/>
      <c r="P97" s="16" t="s">
        <v>48</v>
      </c>
      <c r="Q97" s="16"/>
      <c r="R97" s="16"/>
    </row>
    <row r="98" spans="1:18" ht="60.75">
      <c r="A98" s="16">
        <v>88</v>
      </c>
      <c r="B98" s="16" t="s">
        <v>505</v>
      </c>
      <c r="C98" s="39" t="s">
        <v>506</v>
      </c>
      <c r="D98" s="34" t="s">
        <v>504</v>
      </c>
      <c r="E98" s="16" t="s">
        <v>497</v>
      </c>
      <c r="F98" s="29"/>
      <c r="G98" s="29">
        <v>13.3</v>
      </c>
      <c r="H98" s="30">
        <v>59047.040000000001</v>
      </c>
      <c r="I98" s="30">
        <v>0</v>
      </c>
      <c r="J98" s="30">
        <v>59047.040000000001</v>
      </c>
      <c r="K98" s="30"/>
      <c r="L98" s="31" t="s">
        <v>499</v>
      </c>
      <c r="M98" s="32">
        <v>42662</v>
      </c>
      <c r="N98" s="16"/>
      <c r="O98" s="16"/>
      <c r="P98" s="16" t="s">
        <v>48</v>
      </c>
      <c r="Q98" s="16"/>
      <c r="R98" s="16"/>
    </row>
    <row r="99" spans="1:18" ht="60.75">
      <c r="A99" s="16">
        <v>89</v>
      </c>
      <c r="B99" s="16" t="s">
        <v>512</v>
      </c>
      <c r="C99" s="39" t="s">
        <v>511</v>
      </c>
      <c r="D99" s="16" t="s">
        <v>162</v>
      </c>
      <c r="E99" s="16" t="s">
        <v>444</v>
      </c>
      <c r="F99" s="29" t="s">
        <v>516</v>
      </c>
      <c r="G99" s="29">
        <v>48.8</v>
      </c>
      <c r="H99" s="30">
        <v>181454.99</v>
      </c>
      <c r="I99" s="30">
        <v>0</v>
      </c>
      <c r="J99" s="30">
        <v>181454.99</v>
      </c>
      <c r="K99" s="30"/>
      <c r="L99" s="31" t="s">
        <v>517</v>
      </c>
      <c r="M99" s="32">
        <v>42724</v>
      </c>
      <c r="N99" s="16"/>
      <c r="O99" s="16"/>
      <c r="P99" s="16" t="s">
        <v>48</v>
      </c>
      <c r="Q99" s="16"/>
      <c r="R99" s="16"/>
    </row>
    <row r="100" spans="1:18" ht="81">
      <c r="A100" s="16">
        <v>90</v>
      </c>
      <c r="B100" s="16" t="s">
        <v>518</v>
      </c>
      <c r="C100" s="39" t="s">
        <v>519</v>
      </c>
      <c r="D100" s="16" t="s">
        <v>520</v>
      </c>
      <c r="E100" s="16" t="s">
        <v>497</v>
      </c>
      <c r="F100" s="29"/>
      <c r="G100" s="29">
        <v>93.5</v>
      </c>
      <c r="H100" s="30">
        <v>367969.03</v>
      </c>
      <c r="I100" s="30">
        <v>0</v>
      </c>
      <c r="J100" s="30">
        <v>367969.03</v>
      </c>
      <c r="K100" s="30"/>
      <c r="L100" s="31" t="s">
        <v>521</v>
      </c>
      <c r="M100" s="32"/>
      <c r="N100" s="16"/>
      <c r="O100" s="16"/>
      <c r="P100" s="16" t="s">
        <v>48</v>
      </c>
      <c r="Q100" s="16" t="s">
        <v>617</v>
      </c>
      <c r="R100" s="16"/>
    </row>
    <row r="101" spans="1:18" ht="60.75">
      <c r="A101" s="16">
        <v>91</v>
      </c>
      <c r="B101" s="16" t="s">
        <v>526</v>
      </c>
      <c r="C101" s="39" t="s">
        <v>527</v>
      </c>
      <c r="D101" s="16" t="s">
        <v>177</v>
      </c>
      <c r="E101" s="16" t="s">
        <v>439</v>
      </c>
      <c r="F101" s="29" t="s">
        <v>528</v>
      </c>
      <c r="G101" s="29">
        <v>39.700000000000003</v>
      </c>
      <c r="H101" s="30">
        <v>280302.37</v>
      </c>
      <c r="I101" s="30">
        <v>0</v>
      </c>
      <c r="J101" s="30">
        <v>280302.37</v>
      </c>
      <c r="K101" s="30"/>
      <c r="L101" s="31" t="s">
        <v>529</v>
      </c>
      <c r="M101" s="32">
        <v>42992</v>
      </c>
      <c r="N101" s="16"/>
      <c r="O101" s="16"/>
      <c r="P101" s="16" t="s">
        <v>48</v>
      </c>
      <c r="Q101" s="16"/>
      <c r="R101" s="16"/>
    </row>
    <row r="102" spans="1:18" ht="81">
      <c r="A102" s="101">
        <v>92</v>
      </c>
      <c r="B102" s="101" t="s">
        <v>530</v>
      </c>
      <c r="C102" s="104" t="s">
        <v>531</v>
      </c>
      <c r="D102" s="101" t="s">
        <v>532</v>
      </c>
      <c r="E102" s="101" t="s">
        <v>533</v>
      </c>
      <c r="F102" s="103" t="s">
        <v>534</v>
      </c>
      <c r="G102" s="103" t="s">
        <v>535</v>
      </c>
      <c r="H102" s="105">
        <v>64643</v>
      </c>
      <c r="I102" s="105">
        <v>6620</v>
      </c>
      <c r="J102" s="105">
        <v>58023</v>
      </c>
      <c r="K102" s="105"/>
      <c r="L102" s="103" t="s">
        <v>536</v>
      </c>
      <c r="M102" s="107">
        <v>43005</v>
      </c>
      <c r="N102" s="101"/>
      <c r="O102" s="101"/>
      <c r="P102" s="101" t="s">
        <v>48</v>
      </c>
      <c r="Q102" s="101" t="s">
        <v>616</v>
      </c>
      <c r="R102" s="101"/>
    </row>
    <row r="103" spans="1:18" ht="81">
      <c r="A103" s="101">
        <v>93</v>
      </c>
      <c r="B103" s="101" t="s">
        <v>537</v>
      </c>
      <c r="C103" s="104" t="s">
        <v>539</v>
      </c>
      <c r="D103" s="101" t="s">
        <v>541</v>
      </c>
      <c r="E103" s="101" t="s">
        <v>542</v>
      </c>
      <c r="F103" s="103" t="s">
        <v>543</v>
      </c>
      <c r="G103" s="103" t="s">
        <v>544</v>
      </c>
      <c r="H103" s="105">
        <v>51522</v>
      </c>
      <c r="I103" s="105">
        <v>0</v>
      </c>
      <c r="J103" s="105">
        <v>51522</v>
      </c>
      <c r="K103" s="105"/>
      <c r="L103" s="103" t="s">
        <v>536</v>
      </c>
      <c r="M103" s="107">
        <v>43005</v>
      </c>
      <c r="N103" s="101"/>
      <c r="O103" s="101"/>
      <c r="P103" s="101" t="s">
        <v>48</v>
      </c>
      <c r="Q103" s="101" t="s">
        <v>616</v>
      </c>
      <c r="R103" s="101"/>
    </row>
    <row r="104" spans="1:18" ht="60.75">
      <c r="A104" s="101">
        <v>94</v>
      </c>
      <c r="B104" s="101" t="s">
        <v>538</v>
      </c>
      <c r="C104" s="104" t="s">
        <v>540</v>
      </c>
      <c r="D104" s="101" t="s">
        <v>545</v>
      </c>
      <c r="E104" s="101" t="s">
        <v>533</v>
      </c>
      <c r="F104" s="103" t="s">
        <v>571</v>
      </c>
      <c r="G104" s="103" t="s">
        <v>546</v>
      </c>
      <c r="H104" s="105">
        <v>237661</v>
      </c>
      <c r="I104" s="105">
        <v>0</v>
      </c>
      <c r="J104" s="105">
        <v>237661</v>
      </c>
      <c r="K104" s="105"/>
      <c r="L104" s="103" t="s">
        <v>536</v>
      </c>
      <c r="M104" s="107">
        <v>43005</v>
      </c>
      <c r="N104" s="101"/>
      <c r="O104" s="101"/>
      <c r="P104" s="101" t="s">
        <v>48</v>
      </c>
      <c r="Q104" s="101" t="s">
        <v>616</v>
      </c>
      <c r="R104" s="101"/>
    </row>
    <row r="105" spans="1:18" ht="60.75">
      <c r="A105" s="101">
        <v>95</v>
      </c>
      <c r="B105" s="101" t="s">
        <v>548</v>
      </c>
      <c r="C105" s="104" t="s">
        <v>547</v>
      </c>
      <c r="D105" s="101" t="s">
        <v>545</v>
      </c>
      <c r="E105" s="101" t="s">
        <v>542</v>
      </c>
      <c r="F105" s="103" t="s">
        <v>549</v>
      </c>
      <c r="G105" s="103" t="s">
        <v>550</v>
      </c>
      <c r="H105" s="105">
        <v>61552</v>
      </c>
      <c r="I105" s="105">
        <v>0</v>
      </c>
      <c r="J105" s="105">
        <v>61552</v>
      </c>
      <c r="K105" s="105"/>
      <c r="L105" s="103" t="s">
        <v>536</v>
      </c>
      <c r="M105" s="107">
        <v>43005</v>
      </c>
      <c r="N105" s="101"/>
      <c r="O105" s="101"/>
      <c r="P105" s="101" t="s">
        <v>48</v>
      </c>
      <c r="Q105" s="101" t="s">
        <v>616</v>
      </c>
      <c r="R105" s="101"/>
    </row>
    <row r="106" spans="1:18" ht="60.75">
      <c r="A106" s="101">
        <v>96</v>
      </c>
      <c r="B106" s="101" t="s">
        <v>551</v>
      </c>
      <c r="C106" s="104" t="s">
        <v>552</v>
      </c>
      <c r="D106" s="101" t="s">
        <v>572</v>
      </c>
      <c r="E106" s="101" t="s">
        <v>554</v>
      </c>
      <c r="F106" s="103" t="s">
        <v>555</v>
      </c>
      <c r="G106" s="103" t="s">
        <v>556</v>
      </c>
      <c r="H106" s="105">
        <v>282520</v>
      </c>
      <c r="I106" s="105">
        <v>131348.92000000001</v>
      </c>
      <c r="J106" s="105">
        <v>151171.07999999999</v>
      </c>
      <c r="K106" s="105"/>
      <c r="L106" s="103" t="s">
        <v>536</v>
      </c>
      <c r="M106" s="107">
        <v>43005</v>
      </c>
      <c r="N106" s="101"/>
      <c r="O106" s="101"/>
      <c r="P106" s="101" t="s">
        <v>48</v>
      </c>
      <c r="Q106" s="101" t="s">
        <v>616</v>
      </c>
      <c r="R106" s="101"/>
    </row>
    <row r="107" spans="1:18" ht="60.75">
      <c r="A107" s="101">
        <v>97</v>
      </c>
      <c r="B107" s="101" t="s">
        <v>557</v>
      </c>
      <c r="C107" s="104" t="s">
        <v>553</v>
      </c>
      <c r="D107" s="101" t="s">
        <v>558</v>
      </c>
      <c r="E107" s="101" t="s">
        <v>554</v>
      </c>
      <c r="F107" s="103" t="s">
        <v>573</v>
      </c>
      <c r="G107" s="103" t="s">
        <v>559</v>
      </c>
      <c r="H107" s="105">
        <v>60000</v>
      </c>
      <c r="I107" s="105">
        <v>0</v>
      </c>
      <c r="J107" s="105">
        <v>60000</v>
      </c>
      <c r="K107" s="105"/>
      <c r="L107" s="103" t="s">
        <v>536</v>
      </c>
      <c r="M107" s="107">
        <v>43005</v>
      </c>
      <c r="N107" s="101"/>
      <c r="O107" s="101"/>
      <c r="P107" s="101" t="s">
        <v>48</v>
      </c>
      <c r="Q107" s="101" t="s">
        <v>616</v>
      </c>
      <c r="R107" s="101"/>
    </row>
    <row r="108" spans="1:18" ht="60.75">
      <c r="A108" s="101">
        <v>98</v>
      </c>
      <c r="B108" s="101" t="s">
        <v>564</v>
      </c>
      <c r="C108" s="104" t="s">
        <v>560</v>
      </c>
      <c r="D108" s="101" t="s">
        <v>545</v>
      </c>
      <c r="E108" s="101" t="s">
        <v>554</v>
      </c>
      <c r="F108" s="103" t="s">
        <v>562</v>
      </c>
      <c r="G108" s="103" t="s">
        <v>563</v>
      </c>
      <c r="H108" s="105">
        <v>8622892.0399999991</v>
      </c>
      <c r="I108" s="105">
        <v>6710521.8099999996</v>
      </c>
      <c r="J108" s="105">
        <v>1912370.23</v>
      </c>
      <c r="K108" s="105"/>
      <c r="L108" s="103" t="s">
        <v>536</v>
      </c>
      <c r="M108" s="107">
        <v>43005</v>
      </c>
      <c r="N108" s="101"/>
      <c r="O108" s="101"/>
      <c r="P108" s="101" t="s">
        <v>48</v>
      </c>
      <c r="Q108" s="101" t="s">
        <v>616</v>
      </c>
      <c r="R108" s="101"/>
    </row>
    <row r="109" spans="1:18" ht="60.75">
      <c r="A109" s="101">
        <v>99</v>
      </c>
      <c r="B109" s="101" t="s">
        <v>566</v>
      </c>
      <c r="C109" s="104" t="s">
        <v>565</v>
      </c>
      <c r="D109" s="101" t="s">
        <v>545</v>
      </c>
      <c r="E109" s="101" t="s">
        <v>554</v>
      </c>
      <c r="F109" s="103" t="s">
        <v>561</v>
      </c>
      <c r="G109" s="103">
        <v>2450</v>
      </c>
      <c r="H109" s="105">
        <v>337565.97</v>
      </c>
      <c r="I109" s="105">
        <v>168288.14</v>
      </c>
      <c r="J109" s="105">
        <v>169277.83</v>
      </c>
      <c r="K109" s="105"/>
      <c r="L109" s="103" t="s">
        <v>536</v>
      </c>
      <c r="M109" s="107">
        <v>43005</v>
      </c>
      <c r="N109" s="101"/>
      <c r="O109" s="101"/>
      <c r="P109" s="101" t="s">
        <v>48</v>
      </c>
      <c r="Q109" s="101" t="s">
        <v>616</v>
      </c>
      <c r="R109" s="101"/>
    </row>
    <row r="110" spans="1:18" ht="60.75">
      <c r="A110" s="101">
        <v>100</v>
      </c>
      <c r="B110" s="101" t="s">
        <v>592</v>
      </c>
      <c r="C110" s="104" t="s">
        <v>567</v>
      </c>
      <c r="D110" s="101" t="s">
        <v>568</v>
      </c>
      <c r="E110" s="101" t="s">
        <v>554</v>
      </c>
      <c r="F110" s="103" t="s">
        <v>569</v>
      </c>
      <c r="G110" s="103" t="s">
        <v>570</v>
      </c>
      <c r="H110" s="105">
        <v>336786</v>
      </c>
      <c r="I110" s="105">
        <v>277410.40000000002</v>
      </c>
      <c r="J110" s="105">
        <v>59375.6</v>
      </c>
      <c r="K110" s="105"/>
      <c r="L110" s="103" t="s">
        <v>536</v>
      </c>
      <c r="M110" s="107">
        <v>43005</v>
      </c>
      <c r="N110" s="101"/>
      <c r="O110" s="101"/>
      <c r="P110" s="101" t="s">
        <v>48</v>
      </c>
      <c r="Q110" s="101" t="s">
        <v>616</v>
      </c>
      <c r="R110" s="101"/>
    </row>
    <row r="111" spans="1:18" ht="60.75">
      <c r="A111" s="16">
        <v>101</v>
      </c>
      <c r="B111" s="16" t="s">
        <v>599</v>
      </c>
      <c r="C111" s="39" t="s">
        <v>600</v>
      </c>
      <c r="D111" s="16" t="s">
        <v>594</v>
      </c>
      <c r="E111" s="16" t="s">
        <v>595</v>
      </c>
      <c r="F111" s="29" t="s">
        <v>602</v>
      </c>
      <c r="G111" s="29">
        <v>17.600000000000001</v>
      </c>
      <c r="H111" s="30">
        <v>72119.199999999997</v>
      </c>
      <c r="I111" s="30">
        <v>0</v>
      </c>
      <c r="J111" s="30">
        <v>72119.199999999997</v>
      </c>
      <c r="K111" s="30"/>
      <c r="L111" s="31" t="s">
        <v>598</v>
      </c>
      <c r="M111" s="32">
        <v>43033</v>
      </c>
      <c r="N111" s="16"/>
      <c r="O111" s="16"/>
      <c r="P111" s="16" t="s">
        <v>48</v>
      </c>
      <c r="Q111" s="16"/>
      <c r="R111" s="16"/>
    </row>
    <row r="112" spans="1:18" ht="60.75">
      <c r="A112" s="16">
        <v>102</v>
      </c>
      <c r="B112" s="16" t="s">
        <v>603</v>
      </c>
      <c r="C112" s="39" t="s">
        <v>601</v>
      </c>
      <c r="D112" s="16" t="s">
        <v>594</v>
      </c>
      <c r="E112" s="16" t="s">
        <v>605</v>
      </c>
      <c r="F112" s="29" t="s">
        <v>606</v>
      </c>
      <c r="G112" s="29">
        <v>31.5</v>
      </c>
      <c r="H112" s="30">
        <v>169874.46</v>
      </c>
      <c r="I112" s="30">
        <v>0</v>
      </c>
      <c r="J112" s="30" t="s">
        <v>607</v>
      </c>
      <c r="K112" s="30"/>
      <c r="L112" s="31" t="s">
        <v>598</v>
      </c>
      <c r="M112" s="32">
        <v>43033</v>
      </c>
      <c r="N112" s="16"/>
      <c r="O112" s="16"/>
      <c r="P112" s="16" t="s">
        <v>48</v>
      </c>
      <c r="Q112" s="16"/>
      <c r="R112" s="16"/>
    </row>
    <row r="113" spans="1:18" ht="60.75">
      <c r="A113" s="16">
        <v>103</v>
      </c>
      <c r="B113" s="16" t="s">
        <v>608</v>
      </c>
      <c r="C113" s="39" t="s">
        <v>604</v>
      </c>
      <c r="D113" s="16" t="s">
        <v>594</v>
      </c>
      <c r="E113" s="16" t="s">
        <v>609</v>
      </c>
      <c r="F113" s="29" t="s">
        <v>610</v>
      </c>
      <c r="G113" s="29">
        <v>54.1</v>
      </c>
      <c r="H113" s="30">
        <v>161002.68</v>
      </c>
      <c r="I113" s="30">
        <v>0</v>
      </c>
      <c r="J113" s="30">
        <v>161002.68</v>
      </c>
      <c r="K113" s="30"/>
      <c r="L113" s="31" t="s">
        <v>598</v>
      </c>
      <c r="M113" s="32">
        <v>43033</v>
      </c>
      <c r="N113" s="16"/>
      <c r="O113" s="16"/>
      <c r="P113" s="16" t="s">
        <v>48</v>
      </c>
      <c r="Q113" s="16"/>
      <c r="R113" s="16"/>
    </row>
    <row r="114" spans="1:18" ht="60.75">
      <c r="A114" s="16">
        <v>104</v>
      </c>
      <c r="B114" s="16" t="s">
        <v>611</v>
      </c>
      <c r="C114" s="39" t="s">
        <v>593</v>
      </c>
      <c r="D114" s="16" t="s">
        <v>594</v>
      </c>
      <c r="E114" s="16" t="s">
        <v>595</v>
      </c>
      <c r="F114" s="29" t="s">
        <v>596</v>
      </c>
      <c r="G114" s="29" t="s">
        <v>597</v>
      </c>
      <c r="H114" s="30">
        <v>77757.119999999995</v>
      </c>
      <c r="I114" s="30">
        <v>0</v>
      </c>
      <c r="J114" s="30">
        <v>77757.119999999995</v>
      </c>
      <c r="K114" s="30"/>
      <c r="L114" s="31" t="s">
        <v>598</v>
      </c>
      <c r="M114" s="32">
        <v>43033</v>
      </c>
      <c r="N114" s="16"/>
      <c r="O114" s="16"/>
      <c r="P114" s="16" t="s">
        <v>48</v>
      </c>
      <c r="Q114" s="16"/>
      <c r="R114" s="16"/>
    </row>
    <row r="115" spans="1:18" ht="63.75" customHeight="1">
      <c r="A115" s="16">
        <v>105</v>
      </c>
      <c r="B115" s="16" t="s">
        <v>640</v>
      </c>
      <c r="C115" s="39"/>
      <c r="D115" s="16" t="s">
        <v>641</v>
      </c>
      <c r="E115" s="16" t="s">
        <v>638</v>
      </c>
      <c r="F115" s="29" t="s">
        <v>642</v>
      </c>
      <c r="G115" s="29">
        <v>1043.4000000000001</v>
      </c>
      <c r="H115" s="30">
        <v>28021801.850000001</v>
      </c>
      <c r="I115" s="30">
        <v>28021801.850000001</v>
      </c>
      <c r="J115" s="30">
        <v>0</v>
      </c>
      <c r="K115" s="30"/>
      <c r="L115" s="31" t="s">
        <v>647</v>
      </c>
      <c r="M115" s="32">
        <v>43098</v>
      </c>
      <c r="N115" s="16"/>
      <c r="O115" s="16"/>
      <c r="P115" s="16" t="s">
        <v>48</v>
      </c>
      <c r="Q115" s="16"/>
      <c r="R115" s="16"/>
    </row>
    <row r="116" spans="1:18" ht="60.75">
      <c r="A116" s="16">
        <v>106</v>
      </c>
      <c r="B116" s="16" t="s">
        <v>643</v>
      </c>
      <c r="C116" s="39"/>
      <c r="D116" s="16" t="s">
        <v>644</v>
      </c>
      <c r="E116" s="16" t="s">
        <v>638</v>
      </c>
      <c r="F116" s="29"/>
      <c r="G116" s="29"/>
      <c r="H116" s="30">
        <v>2107360</v>
      </c>
      <c r="I116" s="30">
        <v>2107360</v>
      </c>
      <c r="J116" s="30">
        <v>0</v>
      </c>
      <c r="K116" s="30"/>
      <c r="L116" s="31" t="s">
        <v>647</v>
      </c>
      <c r="M116" s="32">
        <v>43098</v>
      </c>
      <c r="N116" s="16"/>
      <c r="O116" s="16"/>
      <c r="P116" s="16" t="s">
        <v>48</v>
      </c>
      <c r="Q116" s="16"/>
      <c r="R116" s="16"/>
    </row>
    <row r="117" spans="1:18" ht="60.75">
      <c r="A117" s="16">
        <v>107</v>
      </c>
      <c r="B117" s="16" t="s">
        <v>645</v>
      </c>
      <c r="C117" s="39"/>
      <c r="D117" s="16" t="s">
        <v>646</v>
      </c>
      <c r="E117" s="16" t="s">
        <v>638</v>
      </c>
      <c r="F117" s="29"/>
      <c r="G117" s="29"/>
      <c r="H117" s="30">
        <v>535284</v>
      </c>
      <c r="I117" s="30">
        <v>535284</v>
      </c>
      <c r="J117" s="30">
        <v>0</v>
      </c>
      <c r="K117" s="30"/>
      <c r="L117" s="31" t="s">
        <v>647</v>
      </c>
      <c r="M117" s="32">
        <v>43098</v>
      </c>
      <c r="N117" s="16"/>
      <c r="O117" s="16"/>
      <c r="P117" s="16" t="s">
        <v>48</v>
      </c>
      <c r="Q117" s="16"/>
      <c r="R117" s="16"/>
    </row>
    <row r="118" spans="1:18" ht="20.25">
      <c r="A118" s="16"/>
      <c r="B118" s="16"/>
      <c r="C118" s="39"/>
      <c r="D118" s="16"/>
      <c r="E118" s="16"/>
      <c r="F118" s="29"/>
      <c r="G118" s="29"/>
      <c r="H118" s="30"/>
      <c r="I118" s="30"/>
      <c r="J118" s="30"/>
      <c r="K118" s="30"/>
      <c r="L118" s="31"/>
      <c r="M118" s="32"/>
      <c r="N118" s="16"/>
      <c r="O118" s="16"/>
      <c r="P118" s="16"/>
      <c r="Q118" s="16"/>
      <c r="R118" s="16"/>
    </row>
    <row r="119" spans="1:18" ht="20.25">
      <c r="A119" s="16"/>
      <c r="B119" s="16"/>
      <c r="C119" s="39"/>
      <c r="D119" s="16"/>
      <c r="E119" s="16"/>
      <c r="F119" s="29"/>
      <c r="G119" s="29"/>
      <c r="H119" s="30"/>
      <c r="I119" s="30"/>
      <c r="J119" s="30"/>
      <c r="K119" s="30"/>
      <c r="L119" s="31"/>
      <c r="M119" s="32"/>
      <c r="N119" s="16"/>
      <c r="O119" s="16"/>
      <c r="P119" s="16"/>
      <c r="Q119" s="16"/>
      <c r="R119" s="16"/>
    </row>
    <row r="120" spans="1:18" ht="20.25">
      <c r="A120" s="16"/>
      <c r="B120" s="16"/>
      <c r="C120" s="39"/>
      <c r="D120" s="16"/>
      <c r="E120" s="16"/>
      <c r="F120" s="29"/>
      <c r="G120" s="29"/>
      <c r="H120" s="30"/>
      <c r="I120" s="30"/>
      <c r="J120" s="30"/>
      <c r="K120" s="30"/>
      <c r="L120" s="31"/>
      <c r="M120" s="32"/>
      <c r="N120" s="16"/>
      <c r="O120" s="16"/>
      <c r="P120" s="16"/>
      <c r="Q120" s="16"/>
      <c r="R120" s="16"/>
    </row>
    <row r="121" spans="1:18" ht="20.25">
      <c r="A121" s="16"/>
      <c r="B121" s="16"/>
      <c r="C121" s="39"/>
      <c r="D121" s="16"/>
      <c r="E121" s="16"/>
      <c r="F121" s="29"/>
      <c r="G121" s="29"/>
      <c r="H121" s="30"/>
      <c r="I121" s="30"/>
      <c r="J121" s="30"/>
      <c r="K121" s="30"/>
      <c r="L121" s="31"/>
      <c r="M121" s="32"/>
      <c r="N121" s="16"/>
      <c r="O121" s="16"/>
      <c r="P121" s="16"/>
      <c r="Q121" s="16"/>
      <c r="R121" s="16"/>
    </row>
    <row r="122" spans="1:18" ht="21">
      <c r="A122" s="16"/>
      <c r="B122" s="16"/>
      <c r="C122" s="39"/>
      <c r="D122" s="28" t="s">
        <v>99</v>
      </c>
      <c r="E122" s="22"/>
      <c r="F122" s="22"/>
      <c r="G122" s="22"/>
      <c r="H122" s="95">
        <f>SUM(H11:H117)-H16-H15-H31-H33-H41-H42-H43-H17-H30-H102-H103-H104-H105-H106-H107-H108-H109-H110</f>
        <v>58540261.630000018</v>
      </c>
      <c r="I122" s="95">
        <f>SUM(I11:I117)-I16-I15-I31-I33-I41-I42-I43-I17-I30-I102-I103-I104-I105-I106-I107-I108-I109-I110</f>
        <v>38945952.850000001</v>
      </c>
      <c r="J122" s="95">
        <f>SUM(J11:J117)-J16-J15-J31-J33-J41-J42-J43-J17-J30-J102-J103-J104-J105-J106-J107-J108-J109-J110</f>
        <v>19424434.32</v>
      </c>
      <c r="K122" s="36"/>
      <c r="L122" s="21"/>
      <c r="M122" s="16"/>
      <c r="N122" s="16"/>
      <c r="O122" s="16"/>
      <c r="P122" s="16"/>
      <c r="Q122" s="16"/>
      <c r="R122" s="16"/>
    </row>
    <row r="123" spans="1:18" ht="21">
      <c r="A123" s="16"/>
      <c r="B123" s="16"/>
      <c r="C123" s="39"/>
      <c r="D123" s="28" t="s">
        <v>287</v>
      </c>
      <c r="E123" s="22"/>
      <c r="F123" s="22"/>
      <c r="G123" s="22"/>
      <c r="H123" s="95">
        <f>H122+H9</f>
        <v>59630846.290000021</v>
      </c>
      <c r="I123" s="95">
        <f>I122+I9</f>
        <v>40036537.510000005</v>
      </c>
      <c r="J123" s="95">
        <f>J122+J9</f>
        <v>19424434.32</v>
      </c>
      <c r="K123" s="36"/>
      <c r="L123" s="21"/>
      <c r="M123" s="16"/>
      <c r="N123" s="16"/>
      <c r="O123" s="16"/>
      <c r="P123" s="16"/>
      <c r="Q123" s="16"/>
      <c r="R123" s="16"/>
    </row>
    <row r="124" spans="1:18" ht="101.25" customHeight="1">
      <c r="A124" s="304" t="s">
        <v>40</v>
      </c>
      <c r="B124" s="305"/>
      <c r="C124" s="305"/>
      <c r="D124" s="305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6"/>
    </row>
    <row r="125" spans="1:18" ht="23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</row>
    <row r="126" spans="1:18" ht="23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95" t="s">
        <v>100</v>
      </c>
      <c r="M126" s="295"/>
      <c r="N126" s="295"/>
      <c r="O126" s="26"/>
      <c r="P126" s="26"/>
      <c r="Q126" s="67" t="s">
        <v>525</v>
      </c>
      <c r="R126" s="26"/>
    </row>
  </sheetData>
  <mergeCells count="7">
    <mergeCell ref="L126:N126"/>
    <mergeCell ref="Q1:R1"/>
    <mergeCell ref="A2:R2"/>
    <mergeCell ref="A3:R3"/>
    <mergeCell ref="A5:R5"/>
    <mergeCell ref="A10:R10"/>
    <mergeCell ref="A124:R1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26"/>
  <sheetViews>
    <sheetView topLeftCell="A109" zoomScale="40" zoomScaleNormal="40" workbookViewId="0">
      <selection activeCell="H122" sqref="H122"/>
    </sheetView>
  </sheetViews>
  <sheetFormatPr defaultColWidth="21.7109375" defaultRowHeight="15"/>
  <sheetData>
    <row r="1" spans="1:18" ht="23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68" t="s">
        <v>139</v>
      </c>
      <c r="R1" s="268"/>
    </row>
    <row r="2" spans="1:18" ht="23.25">
      <c r="A2" s="280" t="s">
        <v>0</v>
      </c>
      <c r="B2" s="280"/>
      <c r="C2" s="280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</row>
    <row r="3" spans="1:18" ht="23.25">
      <c r="A3" s="280" t="s">
        <v>654</v>
      </c>
      <c r="B3" s="280"/>
      <c r="C3" s="280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</row>
    <row r="4" spans="1:18" ht="395.25">
      <c r="A4" s="4" t="s">
        <v>4</v>
      </c>
      <c r="B4" s="4" t="s">
        <v>348</v>
      </c>
      <c r="C4" s="49" t="s">
        <v>101</v>
      </c>
      <c r="D4" s="4" t="s">
        <v>1</v>
      </c>
      <c r="E4" s="4" t="s">
        <v>2</v>
      </c>
      <c r="F4" s="4" t="s">
        <v>3</v>
      </c>
      <c r="G4" s="4" t="s">
        <v>5</v>
      </c>
      <c r="H4" s="4" t="s">
        <v>14</v>
      </c>
      <c r="I4" s="4" t="s">
        <v>15</v>
      </c>
      <c r="J4" s="4" t="s">
        <v>13</v>
      </c>
      <c r="K4" s="4" t="s">
        <v>34</v>
      </c>
      <c r="L4" s="4" t="s">
        <v>18</v>
      </c>
      <c r="M4" s="4" t="s">
        <v>16</v>
      </c>
      <c r="N4" s="4" t="s">
        <v>19</v>
      </c>
      <c r="O4" s="4" t="s">
        <v>17</v>
      </c>
      <c r="P4" s="4" t="s">
        <v>6</v>
      </c>
      <c r="Q4" s="63" t="s">
        <v>32</v>
      </c>
      <c r="R4" s="63" t="s">
        <v>33</v>
      </c>
    </row>
    <row r="5" spans="1:18" ht="23.25">
      <c r="A5" s="296" t="s">
        <v>39</v>
      </c>
      <c r="B5" s="297"/>
      <c r="C5" s="297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9"/>
    </row>
    <row r="6" spans="1:18" ht="121.5">
      <c r="A6" s="46">
        <v>1</v>
      </c>
      <c r="B6" s="16" t="s">
        <v>433</v>
      </c>
      <c r="C6" s="46">
        <v>1010314</v>
      </c>
      <c r="D6" s="34" t="s">
        <v>277</v>
      </c>
      <c r="E6" s="16" t="s">
        <v>278</v>
      </c>
      <c r="F6" s="34" t="s">
        <v>279</v>
      </c>
      <c r="G6" s="46" t="s">
        <v>280</v>
      </c>
      <c r="H6" s="16">
        <v>39249.14</v>
      </c>
      <c r="I6" s="16">
        <v>39249.14</v>
      </c>
      <c r="J6" s="62">
        <v>0</v>
      </c>
      <c r="K6" s="16">
        <v>39249.14</v>
      </c>
      <c r="L6" s="16" t="s">
        <v>281</v>
      </c>
      <c r="M6" s="34" t="s">
        <v>282</v>
      </c>
      <c r="N6" s="34"/>
      <c r="O6" s="34"/>
      <c r="P6" s="46" t="s">
        <v>48</v>
      </c>
      <c r="Q6" s="46"/>
      <c r="R6" s="46"/>
    </row>
    <row r="7" spans="1:18" ht="121.5">
      <c r="A7" s="46">
        <v>2</v>
      </c>
      <c r="B7" s="16" t="s">
        <v>507</v>
      </c>
      <c r="C7" s="39" t="s">
        <v>510</v>
      </c>
      <c r="D7" s="34" t="s">
        <v>277</v>
      </c>
      <c r="E7" s="5" t="s">
        <v>508</v>
      </c>
      <c r="F7" s="5" t="s">
        <v>509</v>
      </c>
      <c r="G7" s="46">
        <v>3594</v>
      </c>
      <c r="H7" s="16">
        <v>684657</v>
      </c>
      <c r="I7" s="16">
        <v>684657</v>
      </c>
      <c r="J7" s="62">
        <v>0</v>
      </c>
      <c r="K7" s="16">
        <v>684657</v>
      </c>
      <c r="L7" s="16" t="s">
        <v>522</v>
      </c>
      <c r="M7" s="66">
        <v>42662</v>
      </c>
      <c r="N7" s="34"/>
      <c r="O7" s="34"/>
      <c r="P7" s="46" t="s">
        <v>48</v>
      </c>
      <c r="Q7" s="46"/>
      <c r="R7" s="46"/>
    </row>
    <row r="8" spans="1:18" ht="121.5">
      <c r="A8" s="46">
        <v>3</v>
      </c>
      <c r="B8" s="16" t="s">
        <v>637</v>
      </c>
      <c r="C8" s="39"/>
      <c r="D8" s="34" t="s">
        <v>277</v>
      </c>
      <c r="E8" s="5" t="s">
        <v>638</v>
      </c>
      <c r="F8" s="5" t="s">
        <v>639</v>
      </c>
      <c r="G8" s="46">
        <v>6756</v>
      </c>
      <c r="H8" s="16">
        <v>366678.52</v>
      </c>
      <c r="I8" s="16">
        <v>366678.52</v>
      </c>
      <c r="J8" s="16">
        <v>0</v>
      </c>
      <c r="K8" s="16">
        <v>366678.52</v>
      </c>
      <c r="L8" s="16"/>
      <c r="M8" s="66">
        <v>43098</v>
      </c>
      <c r="N8" s="34"/>
      <c r="O8" s="34"/>
      <c r="P8" s="46" t="s">
        <v>48</v>
      </c>
      <c r="Q8" s="46"/>
      <c r="R8" s="46"/>
    </row>
    <row r="9" spans="1:18" ht="23.25">
      <c r="A9" s="61"/>
      <c r="B9" s="61"/>
      <c r="C9" s="61"/>
      <c r="D9" s="8" t="s">
        <v>161</v>
      </c>
      <c r="E9" s="15"/>
      <c r="F9" s="15"/>
      <c r="G9" s="61"/>
      <c r="H9" s="46">
        <f>SUM(H6:H8)</f>
        <v>1090584.6600000001</v>
      </c>
      <c r="I9" s="46">
        <f>SUM(I6:I8)</f>
        <v>1090584.6600000001</v>
      </c>
      <c r="J9" s="46">
        <f>J6+J7</f>
        <v>0</v>
      </c>
      <c r="K9" s="46">
        <f>SUM(K6:K8)</f>
        <v>1090584.6600000001</v>
      </c>
      <c r="L9" s="15"/>
      <c r="M9" s="15"/>
      <c r="N9" s="15"/>
      <c r="O9" s="15"/>
      <c r="P9" s="61"/>
      <c r="Q9" s="61"/>
      <c r="R9" s="61"/>
    </row>
    <row r="10" spans="1:18" ht="23.25">
      <c r="A10" s="300" t="s">
        <v>42</v>
      </c>
      <c r="B10" s="301"/>
      <c r="C10" s="301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3"/>
    </row>
    <row r="11" spans="1:18" ht="101.25">
      <c r="A11" s="16">
        <v>1</v>
      </c>
      <c r="B11" s="16" t="s">
        <v>349</v>
      </c>
      <c r="C11" s="17" t="s">
        <v>102</v>
      </c>
      <c r="D11" s="29" t="s">
        <v>43</v>
      </c>
      <c r="E11" s="16" t="s">
        <v>44</v>
      </c>
      <c r="F11" s="16" t="s">
        <v>313</v>
      </c>
      <c r="G11" s="16">
        <v>33.1</v>
      </c>
      <c r="H11" s="40">
        <v>85320</v>
      </c>
      <c r="I11" s="40">
        <v>85320</v>
      </c>
      <c r="J11" s="18">
        <f>H11-I11</f>
        <v>0</v>
      </c>
      <c r="K11" s="16"/>
      <c r="L11" s="16" t="s">
        <v>45</v>
      </c>
      <c r="M11" s="16" t="s">
        <v>46</v>
      </c>
      <c r="N11" s="16"/>
      <c r="O11" s="16"/>
      <c r="P11" s="16" t="s">
        <v>48</v>
      </c>
      <c r="Q11" s="16" t="s">
        <v>47</v>
      </c>
      <c r="R11" s="19"/>
    </row>
    <row r="12" spans="1:18" ht="101.25">
      <c r="A12" s="16">
        <v>2</v>
      </c>
      <c r="B12" s="16" t="s">
        <v>350</v>
      </c>
      <c r="C12" s="20" t="s">
        <v>103</v>
      </c>
      <c r="D12" s="41" t="s">
        <v>53</v>
      </c>
      <c r="E12" s="33" t="s">
        <v>54</v>
      </c>
      <c r="F12" s="16" t="s">
        <v>314</v>
      </c>
      <c r="G12" s="41">
        <v>573.29999999999995</v>
      </c>
      <c r="H12" s="42">
        <v>360000</v>
      </c>
      <c r="I12" s="42">
        <v>360000</v>
      </c>
      <c r="J12" s="18">
        <f t="shared" ref="J12:J20" si="0">H12-I12</f>
        <v>0</v>
      </c>
      <c r="K12" s="16"/>
      <c r="L12" s="16" t="s">
        <v>55</v>
      </c>
      <c r="M12" s="16" t="s">
        <v>56</v>
      </c>
      <c r="N12" s="16"/>
      <c r="O12" s="16"/>
      <c r="P12" s="16" t="s">
        <v>48</v>
      </c>
      <c r="Q12" s="16" t="s">
        <v>618</v>
      </c>
      <c r="R12" s="16"/>
    </row>
    <row r="13" spans="1:18" ht="121.5">
      <c r="A13" s="16">
        <v>3</v>
      </c>
      <c r="B13" s="16" t="s">
        <v>351</v>
      </c>
      <c r="C13" s="20" t="s">
        <v>104</v>
      </c>
      <c r="D13" s="31" t="s">
        <v>61</v>
      </c>
      <c r="E13" s="33" t="s">
        <v>57</v>
      </c>
      <c r="F13" s="16" t="s">
        <v>315</v>
      </c>
      <c r="G13" s="41">
        <v>35.1</v>
      </c>
      <c r="H13" s="42">
        <v>693000</v>
      </c>
      <c r="I13" s="42">
        <v>693000</v>
      </c>
      <c r="J13" s="18">
        <f t="shared" si="0"/>
        <v>0</v>
      </c>
      <c r="K13" s="16"/>
      <c r="L13" s="31" t="s">
        <v>62</v>
      </c>
      <c r="M13" s="16"/>
      <c r="N13" s="16"/>
      <c r="O13" s="16"/>
      <c r="P13" s="16" t="s">
        <v>48</v>
      </c>
      <c r="Q13" s="99" t="s">
        <v>620</v>
      </c>
      <c r="R13" s="16"/>
    </row>
    <row r="14" spans="1:18" ht="121.5">
      <c r="A14" s="16">
        <v>4</v>
      </c>
      <c r="B14" s="16" t="s">
        <v>352</v>
      </c>
      <c r="C14" s="20" t="s">
        <v>105</v>
      </c>
      <c r="D14" s="31" t="s">
        <v>61</v>
      </c>
      <c r="E14" s="33" t="s">
        <v>58</v>
      </c>
      <c r="F14" s="16" t="s">
        <v>316</v>
      </c>
      <c r="G14" s="41">
        <v>34.799999999999997</v>
      </c>
      <c r="H14" s="42">
        <v>693000</v>
      </c>
      <c r="I14" s="42">
        <v>693000</v>
      </c>
      <c r="J14" s="18">
        <f t="shared" si="0"/>
        <v>0</v>
      </c>
      <c r="K14" s="16"/>
      <c r="L14" s="31" t="s">
        <v>63</v>
      </c>
      <c r="M14" s="16"/>
      <c r="N14" s="16"/>
      <c r="O14" s="16"/>
      <c r="P14" s="16" t="s">
        <v>48</v>
      </c>
      <c r="Q14" s="99" t="s">
        <v>620</v>
      </c>
      <c r="R14" s="16"/>
    </row>
    <row r="15" spans="1:18" ht="121.5">
      <c r="A15" s="101">
        <v>5</v>
      </c>
      <c r="B15" s="101" t="s">
        <v>353</v>
      </c>
      <c r="C15" s="102" t="s">
        <v>106</v>
      </c>
      <c r="D15" s="103" t="s">
        <v>61</v>
      </c>
      <c r="E15" s="104" t="s">
        <v>59</v>
      </c>
      <c r="F15" s="101" t="s">
        <v>317</v>
      </c>
      <c r="G15" s="103">
        <v>35.299999999999997</v>
      </c>
      <c r="H15" s="105">
        <v>693000</v>
      </c>
      <c r="I15" s="105">
        <v>693000</v>
      </c>
      <c r="J15" s="106">
        <f t="shared" si="0"/>
        <v>0</v>
      </c>
      <c r="K15" s="101"/>
      <c r="L15" s="103" t="s">
        <v>64</v>
      </c>
      <c r="M15" s="101"/>
      <c r="N15" s="101" t="s">
        <v>623</v>
      </c>
      <c r="O15" s="107">
        <v>43110</v>
      </c>
      <c r="P15" s="101" t="s">
        <v>48</v>
      </c>
      <c r="Q15" s="101" t="s">
        <v>620</v>
      </c>
      <c r="R15" s="101"/>
    </row>
    <row r="16" spans="1:18" ht="121.5">
      <c r="A16" s="101">
        <v>6</v>
      </c>
      <c r="B16" s="101" t="s">
        <v>354</v>
      </c>
      <c r="C16" s="102" t="s">
        <v>107</v>
      </c>
      <c r="D16" s="103" t="s">
        <v>61</v>
      </c>
      <c r="E16" s="104" t="s">
        <v>60</v>
      </c>
      <c r="F16" s="101" t="s">
        <v>318</v>
      </c>
      <c r="G16" s="103">
        <v>35</v>
      </c>
      <c r="H16" s="105">
        <v>693000</v>
      </c>
      <c r="I16" s="105">
        <v>693000</v>
      </c>
      <c r="J16" s="106">
        <f t="shared" si="0"/>
        <v>0</v>
      </c>
      <c r="K16" s="101"/>
      <c r="L16" s="103" t="s">
        <v>65</v>
      </c>
      <c r="M16" s="101"/>
      <c r="N16" s="101" t="s">
        <v>619</v>
      </c>
      <c r="O16" s="107">
        <v>43087</v>
      </c>
      <c r="P16" s="101" t="s">
        <v>48</v>
      </c>
      <c r="Q16" s="101" t="s">
        <v>620</v>
      </c>
      <c r="R16" s="101"/>
    </row>
    <row r="17" spans="1:18" ht="121.5">
      <c r="A17" s="101">
        <v>7</v>
      </c>
      <c r="B17" s="101" t="s">
        <v>626</v>
      </c>
      <c r="C17" s="102" t="s">
        <v>627</v>
      </c>
      <c r="D17" s="103" t="s">
        <v>628</v>
      </c>
      <c r="E17" s="104" t="s">
        <v>629</v>
      </c>
      <c r="F17" s="101" t="s">
        <v>630</v>
      </c>
      <c r="G17" s="103">
        <v>32.799999999999997</v>
      </c>
      <c r="H17" s="105">
        <v>318000</v>
      </c>
      <c r="I17" s="105">
        <v>318000</v>
      </c>
      <c r="J17" s="106">
        <f t="shared" si="0"/>
        <v>0</v>
      </c>
      <c r="K17" s="101"/>
      <c r="L17" s="103" t="s">
        <v>631</v>
      </c>
      <c r="M17" s="101"/>
      <c r="N17" s="101" t="s">
        <v>636</v>
      </c>
      <c r="O17" s="101"/>
      <c r="P17" s="101" t="s">
        <v>48</v>
      </c>
      <c r="Q17" s="101"/>
      <c r="R17" s="101"/>
    </row>
    <row r="18" spans="1:18" ht="101.25">
      <c r="A18" s="16">
        <v>8</v>
      </c>
      <c r="B18" s="16" t="s">
        <v>355</v>
      </c>
      <c r="C18" s="20" t="s">
        <v>108</v>
      </c>
      <c r="D18" s="41" t="s">
        <v>66</v>
      </c>
      <c r="E18" s="39" t="s">
        <v>68</v>
      </c>
      <c r="F18" s="16"/>
      <c r="G18" s="42"/>
      <c r="H18" s="42">
        <v>178362</v>
      </c>
      <c r="I18" s="42">
        <v>30130</v>
      </c>
      <c r="J18" s="18">
        <f t="shared" si="0"/>
        <v>148232</v>
      </c>
      <c r="K18" s="16"/>
      <c r="L18" s="41" t="s">
        <v>69</v>
      </c>
      <c r="M18" s="16"/>
      <c r="N18" s="16"/>
      <c r="O18" s="16"/>
      <c r="P18" s="16" t="s">
        <v>48</v>
      </c>
      <c r="Q18" s="16" t="s">
        <v>621</v>
      </c>
      <c r="R18" s="16"/>
    </row>
    <row r="19" spans="1:18" ht="101.25">
      <c r="A19" s="16">
        <v>9</v>
      </c>
      <c r="B19" s="16" t="s">
        <v>356</v>
      </c>
      <c r="C19" s="20" t="s">
        <v>109</v>
      </c>
      <c r="D19" s="41" t="s">
        <v>67</v>
      </c>
      <c r="E19" s="39" t="s">
        <v>68</v>
      </c>
      <c r="F19" s="16"/>
      <c r="G19" s="42"/>
      <c r="H19" s="42">
        <v>68300</v>
      </c>
      <c r="I19" s="42">
        <v>2454</v>
      </c>
      <c r="J19" s="18">
        <f t="shared" si="0"/>
        <v>65846</v>
      </c>
      <c r="K19" s="16"/>
      <c r="L19" s="41" t="s">
        <v>69</v>
      </c>
      <c r="M19" s="16"/>
      <c r="N19" s="16"/>
      <c r="O19" s="16"/>
      <c r="P19" s="16" t="s">
        <v>48</v>
      </c>
      <c r="Q19" s="16" t="s">
        <v>621</v>
      </c>
      <c r="R19" s="16"/>
    </row>
    <row r="20" spans="1:18" ht="60.75">
      <c r="A20" s="16">
        <v>10</v>
      </c>
      <c r="B20" s="16" t="s">
        <v>357</v>
      </c>
      <c r="C20" s="20" t="s">
        <v>110</v>
      </c>
      <c r="D20" s="41" t="s">
        <v>274</v>
      </c>
      <c r="E20" s="39" t="s">
        <v>70</v>
      </c>
      <c r="F20" s="16" t="s">
        <v>319</v>
      </c>
      <c r="G20" s="41" t="s">
        <v>273</v>
      </c>
      <c r="H20" s="42">
        <v>288283</v>
      </c>
      <c r="I20" s="42">
        <v>288283</v>
      </c>
      <c r="J20" s="18">
        <f t="shared" si="0"/>
        <v>0</v>
      </c>
      <c r="K20" s="16"/>
      <c r="L20" s="41" t="s">
        <v>71</v>
      </c>
      <c r="M20" s="16"/>
      <c r="N20" s="16"/>
      <c r="O20" s="16"/>
      <c r="P20" s="16" t="s">
        <v>48</v>
      </c>
      <c r="Q20" s="16" t="s">
        <v>622</v>
      </c>
      <c r="R20" s="16"/>
    </row>
    <row r="21" spans="1:18" ht="121.5">
      <c r="A21" s="16">
        <v>11</v>
      </c>
      <c r="B21" s="16" t="s">
        <v>358</v>
      </c>
      <c r="C21" s="23" t="s">
        <v>111</v>
      </c>
      <c r="D21" s="29" t="s">
        <v>72</v>
      </c>
      <c r="E21" s="29" t="s">
        <v>74</v>
      </c>
      <c r="F21" s="29" t="s">
        <v>320</v>
      </c>
      <c r="G21" s="29">
        <v>64.2</v>
      </c>
      <c r="H21" s="29">
        <v>1686400</v>
      </c>
      <c r="I21" s="29">
        <v>1686400</v>
      </c>
      <c r="J21" s="18">
        <v>0</v>
      </c>
      <c r="K21" s="16"/>
      <c r="L21" s="31" t="s">
        <v>73</v>
      </c>
      <c r="M21" s="16"/>
      <c r="N21" s="16"/>
      <c r="O21" s="16"/>
      <c r="P21" s="16" t="s">
        <v>48</v>
      </c>
      <c r="Q21" s="16"/>
      <c r="R21" s="16"/>
    </row>
    <row r="22" spans="1:18" ht="121.5">
      <c r="A22" s="16">
        <v>12</v>
      </c>
      <c r="B22" s="16" t="s">
        <v>359</v>
      </c>
      <c r="C22" s="23" t="s">
        <v>113</v>
      </c>
      <c r="D22" s="43" t="s">
        <v>75</v>
      </c>
      <c r="E22" s="43" t="s">
        <v>112</v>
      </c>
      <c r="F22" s="29"/>
      <c r="G22" s="43">
        <v>63.9</v>
      </c>
      <c r="H22" s="30">
        <v>176370.75</v>
      </c>
      <c r="I22" s="30">
        <v>0</v>
      </c>
      <c r="J22" s="30">
        <v>176370.75</v>
      </c>
      <c r="K22" s="16"/>
      <c r="L22" s="31" t="s">
        <v>93</v>
      </c>
      <c r="M22" s="16"/>
      <c r="N22" s="16"/>
      <c r="O22" s="16"/>
      <c r="P22" s="16" t="s">
        <v>48</v>
      </c>
      <c r="Q22" s="16"/>
      <c r="R22" s="16"/>
    </row>
    <row r="23" spans="1:18" ht="121.5">
      <c r="A23" s="16">
        <v>13</v>
      </c>
      <c r="B23" s="16" t="s">
        <v>360</v>
      </c>
      <c r="C23" s="23" t="s">
        <v>114</v>
      </c>
      <c r="D23" s="29" t="s">
        <v>76</v>
      </c>
      <c r="E23" s="29" t="s">
        <v>77</v>
      </c>
      <c r="F23" s="29" t="s">
        <v>321</v>
      </c>
      <c r="G23" s="29">
        <v>24.7</v>
      </c>
      <c r="H23" s="30">
        <v>57279.75</v>
      </c>
      <c r="I23" s="30">
        <v>0</v>
      </c>
      <c r="J23" s="30">
        <v>57279.75</v>
      </c>
      <c r="K23" s="16"/>
      <c r="L23" s="31" t="s">
        <v>94</v>
      </c>
      <c r="M23" s="16"/>
      <c r="N23" s="16"/>
      <c r="O23" s="16"/>
      <c r="P23" s="16" t="s">
        <v>48</v>
      </c>
      <c r="Q23" s="16"/>
      <c r="R23" s="16"/>
    </row>
    <row r="24" spans="1:18" ht="121.5">
      <c r="A24" s="16">
        <v>14</v>
      </c>
      <c r="B24" s="16" t="s">
        <v>361</v>
      </c>
      <c r="C24" s="23" t="s">
        <v>115</v>
      </c>
      <c r="D24" s="29" t="s">
        <v>78</v>
      </c>
      <c r="E24" s="29" t="s">
        <v>77</v>
      </c>
      <c r="F24" s="29" t="s">
        <v>322</v>
      </c>
      <c r="G24" s="29">
        <v>43.7</v>
      </c>
      <c r="H24" s="30">
        <v>99999</v>
      </c>
      <c r="I24" s="30">
        <v>0</v>
      </c>
      <c r="J24" s="30">
        <v>99999</v>
      </c>
      <c r="K24" s="16"/>
      <c r="L24" s="31" t="s">
        <v>94</v>
      </c>
      <c r="M24" s="16"/>
      <c r="N24" s="16"/>
      <c r="O24" s="16"/>
      <c r="P24" s="16" t="s">
        <v>48</v>
      </c>
      <c r="Q24" s="16"/>
      <c r="R24" s="16"/>
    </row>
    <row r="25" spans="1:18" ht="121.5">
      <c r="A25" s="16">
        <v>15</v>
      </c>
      <c r="B25" s="16" t="s">
        <v>362</v>
      </c>
      <c r="C25" s="23" t="s">
        <v>116</v>
      </c>
      <c r="D25" s="29" t="s">
        <v>79</v>
      </c>
      <c r="E25" s="29" t="s">
        <v>80</v>
      </c>
      <c r="F25" s="29" t="s">
        <v>323</v>
      </c>
      <c r="G25" s="29">
        <v>34</v>
      </c>
      <c r="H25" s="30">
        <v>116297</v>
      </c>
      <c r="I25" s="30">
        <v>0</v>
      </c>
      <c r="J25" s="30">
        <v>116297</v>
      </c>
      <c r="K25" s="16"/>
      <c r="L25" s="31" t="s">
        <v>95</v>
      </c>
      <c r="M25" s="16"/>
      <c r="N25" s="16"/>
      <c r="O25" s="16"/>
      <c r="P25" s="16" t="s">
        <v>48</v>
      </c>
      <c r="Q25" s="16"/>
      <c r="R25" s="16"/>
    </row>
    <row r="26" spans="1:18" ht="121.5">
      <c r="A26" s="16">
        <v>16</v>
      </c>
      <c r="B26" s="16" t="s">
        <v>363</v>
      </c>
      <c r="C26" s="23" t="s">
        <v>117</v>
      </c>
      <c r="D26" s="29" t="s">
        <v>81</v>
      </c>
      <c r="E26" s="29" t="s">
        <v>80</v>
      </c>
      <c r="F26" s="29" t="s">
        <v>324</v>
      </c>
      <c r="G26" s="29">
        <v>77.5</v>
      </c>
      <c r="H26" s="30">
        <v>265088</v>
      </c>
      <c r="I26" s="30">
        <v>0</v>
      </c>
      <c r="J26" s="30">
        <v>265088</v>
      </c>
      <c r="K26" s="16"/>
      <c r="L26" s="31" t="s">
        <v>95</v>
      </c>
      <c r="M26" s="16"/>
      <c r="N26" s="16"/>
      <c r="O26" s="16"/>
      <c r="P26" s="16" t="s">
        <v>48</v>
      </c>
      <c r="Q26" s="16"/>
      <c r="R26" s="16"/>
    </row>
    <row r="27" spans="1:18" ht="121.5">
      <c r="A27" s="16">
        <v>17</v>
      </c>
      <c r="B27" s="16" t="s">
        <v>365</v>
      </c>
      <c r="C27" s="23" t="s">
        <v>118</v>
      </c>
      <c r="D27" s="29" t="s">
        <v>75</v>
      </c>
      <c r="E27" s="29" t="s">
        <v>366</v>
      </c>
      <c r="F27" s="29" t="s">
        <v>325</v>
      </c>
      <c r="G27" s="29">
        <v>63.7</v>
      </c>
      <c r="H27" s="30">
        <v>173707.5</v>
      </c>
      <c r="I27" s="30">
        <v>0</v>
      </c>
      <c r="J27" s="30">
        <v>173707.5</v>
      </c>
      <c r="K27" s="16"/>
      <c r="L27" s="31" t="s">
        <v>96</v>
      </c>
      <c r="M27" s="16"/>
      <c r="N27" s="16"/>
      <c r="O27" s="16"/>
      <c r="P27" s="16" t="s">
        <v>48</v>
      </c>
      <c r="Q27" s="16"/>
      <c r="R27" s="16"/>
    </row>
    <row r="28" spans="1:18" ht="121.5">
      <c r="A28" s="16">
        <v>18</v>
      </c>
      <c r="B28" s="16" t="s">
        <v>364</v>
      </c>
      <c r="C28" s="23" t="s">
        <v>119</v>
      </c>
      <c r="D28" s="41" t="s">
        <v>82</v>
      </c>
      <c r="E28" s="29" t="s">
        <v>83</v>
      </c>
      <c r="F28" s="29" t="s">
        <v>326</v>
      </c>
      <c r="G28" s="29">
        <v>63.9</v>
      </c>
      <c r="H28" s="30">
        <v>174264</v>
      </c>
      <c r="I28" s="31">
        <v>0</v>
      </c>
      <c r="J28" s="30">
        <v>174264</v>
      </c>
      <c r="K28" s="16"/>
      <c r="L28" s="31" t="s">
        <v>96</v>
      </c>
      <c r="M28" s="16"/>
      <c r="N28" s="16"/>
      <c r="O28" s="16"/>
      <c r="P28" s="16" t="s">
        <v>48</v>
      </c>
      <c r="Q28" s="16"/>
      <c r="R28" s="16"/>
    </row>
    <row r="29" spans="1:18" ht="121.5">
      <c r="A29" s="16">
        <v>19</v>
      </c>
      <c r="B29" s="16" t="s">
        <v>367</v>
      </c>
      <c r="C29" s="23" t="s">
        <v>120</v>
      </c>
      <c r="D29" s="29" t="s">
        <v>87</v>
      </c>
      <c r="E29" s="29" t="s">
        <v>88</v>
      </c>
      <c r="F29" s="29" t="s">
        <v>327</v>
      </c>
      <c r="G29" s="29">
        <v>49.1</v>
      </c>
      <c r="H29" s="30">
        <v>166592.25</v>
      </c>
      <c r="I29" s="30">
        <v>0</v>
      </c>
      <c r="J29" s="18">
        <v>166592.25</v>
      </c>
      <c r="K29" s="16"/>
      <c r="L29" s="31" t="s">
        <v>97</v>
      </c>
      <c r="M29" s="16"/>
      <c r="N29" s="16"/>
      <c r="O29" s="16"/>
      <c r="P29" s="16" t="s">
        <v>48</v>
      </c>
      <c r="Q29" s="16"/>
      <c r="R29" s="16"/>
    </row>
    <row r="30" spans="1:18" ht="121.5">
      <c r="A30" s="101">
        <v>20</v>
      </c>
      <c r="B30" s="101" t="s">
        <v>632</v>
      </c>
      <c r="C30" s="102" t="s">
        <v>633</v>
      </c>
      <c r="D30" s="103" t="s">
        <v>634</v>
      </c>
      <c r="E30" s="103" t="s">
        <v>88</v>
      </c>
      <c r="F30" s="103" t="s">
        <v>635</v>
      </c>
      <c r="G30" s="103">
        <v>41.1</v>
      </c>
      <c r="H30" s="105">
        <v>141231.75</v>
      </c>
      <c r="I30" s="105">
        <v>0</v>
      </c>
      <c r="J30" s="106">
        <v>141231.75</v>
      </c>
      <c r="K30" s="101"/>
      <c r="L30" s="103" t="s">
        <v>97</v>
      </c>
      <c r="M30" s="101"/>
      <c r="N30" s="101" t="s">
        <v>636</v>
      </c>
      <c r="O30" s="101"/>
      <c r="P30" s="101" t="s">
        <v>48</v>
      </c>
      <c r="Q30" s="101"/>
      <c r="R30" s="101"/>
    </row>
    <row r="31" spans="1:18" ht="141.75">
      <c r="A31" s="101">
        <v>21</v>
      </c>
      <c r="B31" s="101" t="s">
        <v>368</v>
      </c>
      <c r="C31" s="102" t="s">
        <v>121</v>
      </c>
      <c r="D31" s="103" t="s">
        <v>76</v>
      </c>
      <c r="E31" s="103" t="s">
        <v>89</v>
      </c>
      <c r="F31" s="103" t="s">
        <v>328</v>
      </c>
      <c r="G31" s="103">
        <v>41</v>
      </c>
      <c r="H31" s="105">
        <v>106848</v>
      </c>
      <c r="I31" s="105">
        <v>0</v>
      </c>
      <c r="J31" s="106">
        <v>106848</v>
      </c>
      <c r="K31" s="101"/>
      <c r="L31" s="103" t="s">
        <v>98</v>
      </c>
      <c r="M31" s="101"/>
      <c r="N31" s="101" t="s">
        <v>619</v>
      </c>
      <c r="O31" s="101"/>
      <c r="P31" s="101" t="s">
        <v>48</v>
      </c>
      <c r="Q31" s="101"/>
      <c r="R31" s="101"/>
    </row>
    <row r="32" spans="1:18" ht="141.75">
      <c r="A32" s="16">
        <v>22</v>
      </c>
      <c r="B32" s="16" t="s">
        <v>369</v>
      </c>
      <c r="C32" s="23" t="s">
        <v>122</v>
      </c>
      <c r="D32" s="29" t="s">
        <v>84</v>
      </c>
      <c r="E32" s="29" t="s">
        <v>89</v>
      </c>
      <c r="F32" s="29" t="s">
        <v>329</v>
      </c>
      <c r="G32" s="29">
        <v>41.8</v>
      </c>
      <c r="H32" s="30">
        <v>108875.25</v>
      </c>
      <c r="I32" s="30">
        <v>0</v>
      </c>
      <c r="J32" s="30">
        <v>108875.25</v>
      </c>
      <c r="K32" s="16"/>
      <c r="L32" s="31" t="s">
        <v>98</v>
      </c>
      <c r="M32" s="16"/>
      <c r="N32" s="16"/>
      <c r="O32" s="16"/>
      <c r="P32" s="16" t="s">
        <v>48</v>
      </c>
      <c r="Q32" s="16"/>
      <c r="R32" s="16"/>
    </row>
    <row r="33" spans="1:18" ht="141.75">
      <c r="A33" s="101">
        <v>23</v>
      </c>
      <c r="B33" s="101" t="s">
        <v>370</v>
      </c>
      <c r="C33" s="102" t="s">
        <v>123</v>
      </c>
      <c r="D33" s="103" t="s">
        <v>79</v>
      </c>
      <c r="E33" s="103" t="s">
        <v>89</v>
      </c>
      <c r="F33" s="103" t="s">
        <v>330</v>
      </c>
      <c r="G33" s="103">
        <v>39.6</v>
      </c>
      <c r="H33" s="105">
        <v>103151.25</v>
      </c>
      <c r="I33" s="105">
        <v>0</v>
      </c>
      <c r="J33" s="105">
        <v>103151.25</v>
      </c>
      <c r="K33" s="101"/>
      <c r="L33" s="103" t="s">
        <v>98</v>
      </c>
      <c r="M33" s="101"/>
      <c r="N33" s="101" t="s">
        <v>619</v>
      </c>
      <c r="O33" s="101"/>
      <c r="P33" s="101" t="s">
        <v>48</v>
      </c>
      <c r="Q33" s="101"/>
      <c r="R33" s="101"/>
    </row>
    <row r="34" spans="1:18" ht="141.75">
      <c r="A34" s="16">
        <v>24</v>
      </c>
      <c r="B34" s="16" t="s">
        <v>371</v>
      </c>
      <c r="C34" s="23" t="s">
        <v>124</v>
      </c>
      <c r="D34" s="29" t="s">
        <v>90</v>
      </c>
      <c r="E34" s="29" t="s">
        <v>89</v>
      </c>
      <c r="F34" s="29" t="s">
        <v>331</v>
      </c>
      <c r="G34" s="29">
        <v>43.1</v>
      </c>
      <c r="H34" s="30">
        <v>112293.75</v>
      </c>
      <c r="I34" s="30">
        <v>0</v>
      </c>
      <c r="J34" s="30">
        <v>112293.75</v>
      </c>
      <c r="K34" s="16"/>
      <c r="L34" s="31" t="s">
        <v>98</v>
      </c>
      <c r="M34" s="16"/>
      <c r="N34" s="16"/>
      <c r="O34" s="16"/>
      <c r="P34" s="16" t="s">
        <v>48</v>
      </c>
      <c r="Q34" s="16"/>
      <c r="R34" s="16"/>
    </row>
    <row r="35" spans="1:18" ht="141.75">
      <c r="A35" s="16">
        <v>25</v>
      </c>
      <c r="B35" s="16" t="s">
        <v>372</v>
      </c>
      <c r="C35" s="23" t="s">
        <v>125</v>
      </c>
      <c r="D35" s="29" t="s">
        <v>91</v>
      </c>
      <c r="E35" s="29" t="s">
        <v>89</v>
      </c>
      <c r="F35" s="29" t="s">
        <v>332</v>
      </c>
      <c r="G35" s="29">
        <v>29.1</v>
      </c>
      <c r="H35" s="30">
        <v>75803.25</v>
      </c>
      <c r="I35" s="30">
        <v>0</v>
      </c>
      <c r="J35" s="30">
        <v>75803.25</v>
      </c>
      <c r="K35" s="16"/>
      <c r="L35" s="31" t="s">
        <v>98</v>
      </c>
      <c r="M35" s="16"/>
      <c r="N35" s="16"/>
      <c r="O35" s="16"/>
      <c r="P35" s="16" t="s">
        <v>48</v>
      </c>
      <c r="Q35" s="16"/>
      <c r="R35" s="16"/>
    </row>
    <row r="36" spans="1:18" ht="141.75">
      <c r="A36" s="16">
        <v>26</v>
      </c>
      <c r="B36" s="16" t="s">
        <v>373</v>
      </c>
      <c r="C36" s="23" t="s">
        <v>126</v>
      </c>
      <c r="D36" s="29" t="s">
        <v>92</v>
      </c>
      <c r="E36" s="29" t="s">
        <v>89</v>
      </c>
      <c r="F36" s="29" t="s">
        <v>333</v>
      </c>
      <c r="G36" s="29">
        <v>44.9</v>
      </c>
      <c r="H36" s="30">
        <v>116984.25</v>
      </c>
      <c r="I36" s="30">
        <v>0</v>
      </c>
      <c r="J36" s="30">
        <v>116984.25</v>
      </c>
      <c r="K36" s="16"/>
      <c r="L36" s="31" t="s">
        <v>98</v>
      </c>
      <c r="M36" s="16"/>
      <c r="N36" s="16"/>
      <c r="O36" s="16"/>
      <c r="P36" s="16" t="s">
        <v>48</v>
      </c>
      <c r="Q36" s="16"/>
      <c r="R36" s="16"/>
    </row>
    <row r="37" spans="1:18" ht="141.75">
      <c r="A37" s="16">
        <v>27</v>
      </c>
      <c r="B37" s="16" t="s">
        <v>374</v>
      </c>
      <c r="C37" s="23" t="s">
        <v>135</v>
      </c>
      <c r="D37" s="35" t="s">
        <v>86</v>
      </c>
      <c r="E37" s="35" t="s">
        <v>89</v>
      </c>
      <c r="F37" s="35" t="s">
        <v>334</v>
      </c>
      <c r="G37" s="35">
        <v>41.4</v>
      </c>
      <c r="H37" s="30">
        <v>107841.74</v>
      </c>
      <c r="I37" s="30">
        <v>0</v>
      </c>
      <c r="J37" s="30">
        <v>107841.74</v>
      </c>
      <c r="K37" s="16"/>
      <c r="L37" s="31" t="s">
        <v>138</v>
      </c>
      <c r="M37" s="16"/>
      <c r="N37" s="16"/>
      <c r="O37" s="16"/>
      <c r="P37" s="16" t="s">
        <v>48</v>
      </c>
      <c r="Q37" s="16"/>
      <c r="R37" s="16"/>
    </row>
    <row r="38" spans="1:18" ht="141.75">
      <c r="A38" s="16">
        <v>28</v>
      </c>
      <c r="B38" s="16" t="s">
        <v>375</v>
      </c>
      <c r="C38" s="23" t="s">
        <v>136</v>
      </c>
      <c r="D38" s="35" t="s">
        <v>137</v>
      </c>
      <c r="E38" s="35" t="s">
        <v>89</v>
      </c>
      <c r="F38" s="35" t="s">
        <v>335</v>
      </c>
      <c r="G38" s="35">
        <v>39.700000000000003</v>
      </c>
      <c r="H38" s="30">
        <v>103429.5</v>
      </c>
      <c r="I38" s="30">
        <v>0</v>
      </c>
      <c r="J38" s="30">
        <v>103429.5</v>
      </c>
      <c r="K38" s="16"/>
      <c r="L38" s="31" t="s">
        <v>138</v>
      </c>
      <c r="M38" s="16"/>
      <c r="N38" s="16"/>
      <c r="O38" s="16"/>
      <c r="P38" s="16" t="s">
        <v>48</v>
      </c>
      <c r="Q38" s="16"/>
      <c r="R38" s="16"/>
    </row>
    <row r="39" spans="1:18" ht="121.5">
      <c r="A39" s="16">
        <v>29</v>
      </c>
      <c r="B39" s="16" t="s">
        <v>421</v>
      </c>
      <c r="C39" s="23" t="s">
        <v>140</v>
      </c>
      <c r="D39" s="16" t="s">
        <v>163</v>
      </c>
      <c r="E39" s="35" t="s">
        <v>141</v>
      </c>
      <c r="F39" s="35" t="s">
        <v>336</v>
      </c>
      <c r="G39" s="35">
        <v>50.4</v>
      </c>
      <c r="H39" s="30">
        <v>1339696</v>
      </c>
      <c r="I39" s="30">
        <v>1339696</v>
      </c>
      <c r="J39" s="18"/>
      <c r="K39" s="16"/>
      <c r="L39" s="31" t="s">
        <v>142</v>
      </c>
      <c r="M39" s="16"/>
      <c r="N39" s="16"/>
      <c r="O39" s="16"/>
      <c r="P39" s="16" t="s">
        <v>48</v>
      </c>
      <c r="Q39" s="16"/>
      <c r="R39" s="16"/>
    </row>
    <row r="40" spans="1:18" ht="101.25">
      <c r="A40" s="16">
        <v>30</v>
      </c>
      <c r="B40" s="16" t="s">
        <v>376</v>
      </c>
      <c r="C40" s="25" t="s">
        <v>143</v>
      </c>
      <c r="D40" s="109" t="s">
        <v>151</v>
      </c>
      <c r="E40" s="44" t="s">
        <v>147</v>
      </c>
      <c r="F40" s="44" t="s">
        <v>157</v>
      </c>
      <c r="G40" s="44">
        <v>36.200000000000003</v>
      </c>
      <c r="H40" s="45">
        <v>62228</v>
      </c>
      <c r="I40" s="45">
        <v>0</v>
      </c>
      <c r="J40" s="45">
        <v>62228</v>
      </c>
      <c r="K40" s="24"/>
      <c r="L40" s="109" t="s">
        <v>152</v>
      </c>
      <c r="M40" s="24"/>
      <c r="N40" s="24"/>
      <c r="O40" s="24"/>
      <c r="P40" s="16" t="s">
        <v>48</v>
      </c>
      <c r="Q40" s="24"/>
      <c r="R40" s="24"/>
    </row>
    <row r="41" spans="1:18" ht="141.75">
      <c r="A41" s="101">
        <v>31</v>
      </c>
      <c r="B41" s="101" t="s">
        <v>377</v>
      </c>
      <c r="C41" s="108" t="s">
        <v>144</v>
      </c>
      <c r="D41" s="101" t="s">
        <v>151</v>
      </c>
      <c r="E41" s="103" t="s">
        <v>148</v>
      </c>
      <c r="F41" s="103" t="s">
        <v>613</v>
      </c>
      <c r="G41" s="103">
        <v>36.200000000000003</v>
      </c>
      <c r="H41" s="105">
        <v>62228</v>
      </c>
      <c r="I41" s="105">
        <v>0</v>
      </c>
      <c r="J41" s="105">
        <v>62228</v>
      </c>
      <c r="K41" s="101"/>
      <c r="L41" s="101" t="s">
        <v>155</v>
      </c>
      <c r="M41" s="101"/>
      <c r="N41" s="101" t="s">
        <v>624</v>
      </c>
      <c r="O41" s="101"/>
      <c r="P41" s="101" t="s">
        <v>48</v>
      </c>
      <c r="Q41" s="101"/>
      <c r="R41" s="101"/>
    </row>
    <row r="42" spans="1:18" ht="141.75">
      <c r="A42" s="101">
        <v>32</v>
      </c>
      <c r="B42" s="101" t="s">
        <v>378</v>
      </c>
      <c r="C42" s="108" t="s">
        <v>145</v>
      </c>
      <c r="D42" s="101" t="s">
        <v>151</v>
      </c>
      <c r="E42" s="103" t="s">
        <v>149</v>
      </c>
      <c r="F42" s="103" t="s">
        <v>158</v>
      </c>
      <c r="G42" s="103">
        <v>36.799999999999997</v>
      </c>
      <c r="H42" s="105">
        <v>62739</v>
      </c>
      <c r="I42" s="105">
        <v>0</v>
      </c>
      <c r="J42" s="105">
        <v>62739</v>
      </c>
      <c r="K42" s="101"/>
      <c r="L42" s="101" t="s">
        <v>154</v>
      </c>
      <c r="M42" s="101"/>
      <c r="N42" s="101" t="s">
        <v>624</v>
      </c>
      <c r="O42" s="101"/>
      <c r="P42" s="101" t="s">
        <v>48</v>
      </c>
      <c r="Q42" s="101"/>
      <c r="R42" s="101"/>
    </row>
    <row r="43" spans="1:18" ht="101.25">
      <c r="A43" s="101">
        <v>33</v>
      </c>
      <c r="B43" s="101" t="s">
        <v>379</v>
      </c>
      <c r="C43" s="108" t="s">
        <v>146</v>
      </c>
      <c r="D43" s="101" t="s">
        <v>151</v>
      </c>
      <c r="E43" s="103" t="s">
        <v>150</v>
      </c>
      <c r="F43" s="103" t="s">
        <v>159</v>
      </c>
      <c r="G43" s="103">
        <v>36.799999999999997</v>
      </c>
      <c r="H43" s="105">
        <v>62739</v>
      </c>
      <c r="I43" s="105">
        <v>0</v>
      </c>
      <c r="J43" s="105">
        <v>62739</v>
      </c>
      <c r="K43" s="101"/>
      <c r="L43" s="101" t="s">
        <v>153</v>
      </c>
      <c r="M43" s="101"/>
      <c r="N43" s="101" t="s">
        <v>624</v>
      </c>
      <c r="O43" s="101"/>
      <c r="P43" s="101" t="s">
        <v>48</v>
      </c>
      <c r="Q43" s="101"/>
      <c r="R43" s="101"/>
    </row>
    <row r="44" spans="1:18" ht="101.25">
      <c r="A44" s="16">
        <v>34</v>
      </c>
      <c r="B44" s="16" t="s">
        <v>380</v>
      </c>
      <c r="C44" s="9" t="s">
        <v>164</v>
      </c>
      <c r="D44" s="37" t="s">
        <v>168</v>
      </c>
      <c r="E44" s="29" t="s">
        <v>172</v>
      </c>
      <c r="F44" s="29" t="s">
        <v>169</v>
      </c>
      <c r="G44" s="29">
        <v>53.3</v>
      </c>
      <c r="H44" s="30">
        <v>92214</v>
      </c>
      <c r="I44" s="30">
        <v>0</v>
      </c>
      <c r="J44" s="30">
        <v>92214</v>
      </c>
      <c r="K44" s="16"/>
      <c r="L44" s="31" t="s">
        <v>173</v>
      </c>
      <c r="M44" s="16"/>
      <c r="N44" s="16"/>
      <c r="O44" s="16"/>
      <c r="P44" s="16" t="s">
        <v>48</v>
      </c>
      <c r="Q44" s="16"/>
      <c r="R44" s="16"/>
    </row>
    <row r="45" spans="1:18" ht="121.5">
      <c r="A45" s="16">
        <v>35</v>
      </c>
      <c r="B45" s="16" t="s">
        <v>381</v>
      </c>
      <c r="C45" s="9" t="s">
        <v>165</v>
      </c>
      <c r="D45" s="37" t="s">
        <v>166</v>
      </c>
      <c r="E45" s="29" t="s">
        <v>171</v>
      </c>
      <c r="F45" s="29" t="s">
        <v>170</v>
      </c>
      <c r="G45" s="29">
        <v>40.700000000000003</v>
      </c>
      <c r="H45" s="30">
        <v>105978.5</v>
      </c>
      <c r="I45" s="30">
        <v>0</v>
      </c>
      <c r="J45" s="30">
        <v>105978.5</v>
      </c>
      <c r="K45" s="16">
        <v>322952.46999999997</v>
      </c>
      <c r="L45" s="31" t="s">
        <v>167</v>
      </c>
      <c r="M45" s="16"/>
      <c r="N45" s="16"/>
      <c r="O45" s="16"/>
      <c r="P45" s="16" t="s">
        <v>48</v>
      </c>
      <c r="Q45" s="16"/>
      <c r="R45" s="16"/>
    </row>
    <row r="46" spans="1:18" ht="121.5">
      <c r="A46" s="16">
        <v>36</v>
      </c>
      <c r="B46" s="16" t="s">
        <v>382</v>
      </c>
      <c r="C46" s="33" t="s">
        <v>175</v>
      </c>
      <c r="D46" s="16" t="s">
        <v>177</v>
      </c>
      <c r="E46" s="16" t="s">
        <v>176</v>
      </c>
      <c r="F46" s="29" t="s">
        <v>181</v>
      </c>
      <c r="G46" s="29">
        <v>21.9</v>
      </c>
      <c r="H46" s="38">
        <v>51755</v>
      </c>
      <c r="I46" s="30">
        <v>0</v>
      </c>
      <c r="J46" s="38">
        <v>51755</v>
      </c>
      <c r="K46" s="16"/>
      <c r="L46" s="31" t="s">
        <v>180</v>
      </c>
      <c r="M46" s="16"/>
      <c r="N46" s="16"/>
      <c r="O46" s="16"/>
      <c r="P46" s="16" t="s">
        <v>48</v>
      </c>
      <c r="Q46" s="16"/>
      <c r="R46" s="16"/>
    </row>
    <row r="47" spans="1:18" ht="121.5">
      <c r="A47" s="16">
        <v>37</v>
      </c>
      <c r="B47" s="16" t="s">
        <v>383</v>
      </c>
      <c r="C47" s="33" t="s">
        <v>179</v>
      </c>
      <c r="D47" s="16" t="s">
        <v>178</v>
      </c>
      <c r="E47" s="16" t="s">
        <v>176</v>
      </c>
      <c r="F47" s="29" t="s">
        <v>182</v>
      </c>
      <c r="G47" s="29">
        <v>34.799999999999997</v>
      </c>
      <c r="H47" s="30">
        <v>97747</v>
      </c>
      <c r="I47" s="30">
        <v>0</v>
      </c>
      <c r="J47" s="30">
        <v>97747</v>
      </c>
      <c r="K47" s="16"/>
      <c r="L47" s="31" t="s">
        <v>180</v>
      </c>
      <c r="M47" s="16"/>
      <c r="N47" s="16"/>
      <c r="O47" s="16"/>
      <c r="P47" s="16" t="s">
        <v>48</v>
      </c>
      <c r="Q47" s="16"/>
      <c r="R47" s="16"/>
    </row>
    <row r="48" spans="1:18" ht="202.5">
      <c r="A48" s="16">
        <v>38</v>
      </c>
      <c r="B48" s="16" t="s">
        <v>384</v>
      </c>
      <c r="C48" s="33" t="s">
        <v>183</v>
      </c>
      <c r="D48" s="16" t="s">
        <v>185</v>
      </c>
      <c r="E48" s="16" t="s">
        <v>184</v>
      </c>
      <c r="F48" s="29" t="s">
        <v>187</v>
      </c>
      <c r="G48" s="29">
        <v>44.6</v>
      </c>
      <c r="H48" s="16">
        <v>1180337</v>
      </c>
      <c r="I48" s="16">
        <v>1180337</v>
      </c>
      <c r="J48" s="30"/>
      <c r="K48" s="16"/>
      <c r="L48" s="31" t="s">
        <v>186</v>
      </c>
      <c r="M48" s="32">
        <v>42264</v>
      </c>
      <c r="N48" s="16"/>
      <c r="O48" s="16"/>
      <c r="P48" s="16" t="s">
        <v>48</v>
      </c>
      <c r="Q48" s="16"/>
      <c r="R48" s="16"/>
    </row>
    <row r="49" spans="1:18" ht="121.5">
      <c r="A49" s="16">
        <v>39</v>
      </c>
      <c r="B49" s="16" t="s">
        <v>385</v>
      </c>
      <c r="C49" s="39" t="s">
        <v>191</v>
      </c>
      <c r="D49" s="16" t="s">
        <v>190</v>
      </c>
      <c r="E49" s="16" t="s">
        <v>202</v>
      </c>
      <c r="F49" s="29" t="s">
        <v>337</v>
      </c>
      <c r="G49" s="16">
        <v>44.1</v>
      </c>
      <c r="H49" s="34">
        <v>111618</v>
      </c>
      <c r="I49" s="34"/>
      <c r="J49" s="30">
        <v>111618</v>
      </c>
      <c r="K49" s="16"/>
      <c r="L49" s="31" t="s">
        <v>203</v>
      </c>
      <c r="M49" s="32"/>
      <c r="N49" s="16"/>
      <c r="O49" s="16"/>
      <c r="P49" s="16" t="s">
        <v>48</v>
      </c>
      <c r="Q49" s="16"/>
      <c r="R49" s="16"/>
    </row>
    <row r="50" spans="1:18" ht="121.5">
      <c r="A50" s="16">
        <v>40</v>
      </c>
      <c r="B50" s="16" t="s">
        <v>386</v>
      </c>
      <c r="C50" s="39" t="s">
        <v>192</v>
      </c>
      <c r="D50" s="16" t="s">
        <v>189</v>
      </c>
      <c r="E50" s="16" t="s">
        <v>204</v>
      </c>
      <c r="F50" s="29" t="s">
        <v>338</v>
      </c>
      <c r="G50" s="16">
        <v>30.9</v>
      </c>
      <c r="H50" s="34">
        <v>79619.25</v>
      </c>
      <c r="I50" s="34"/>
      <c r="J50" s="34">
        <v>79619.25</v>
      </c>
      <c r="K50" s="16"/>
      <c r="L50" s="31" t="s">
        <v>203</v>
      </c>
      <c r="M50" s="32"/>
      <c r="N50" s="16"/>
      <c r="O50" s="16"/>
      <c r="P50" s="16" t="s">
        <v>48</v>
      </c>
      <c r="Q50" s="16"/>
      <c r="R50" s="16"/>
    </row>
    <row r="51" spans="1:18" ht="121.5">
      <c r="A51" s="16">
        <v>41</v>
      </c>
      <c r="B51" s="16" t="s">
        <v>387</v>
      </c>
      <c r="C51" s="39" t="s">
        <v>193</v>
      </c>
      <c r="D51" s="16" t="s">
        <v>190</v>
      </c>
      <c r="E51" s="16" t="s">
        <v>205</v>
      </c>
      <c r="F51" s="29" t="s">
        <v>339</v>
      </c>
      <c r="G51" s="16">
        <v>38.299999999999997</v>
      </c>
      <c r="H51" s="34">
        <v>55420.1</v>
      </c>
      <c r="I51" s="34"/>
      <c r="J51" s="34">
        <v>55420.1</v>
      </c>
      <c r="K51" s="16"/>
      <c r="L51" s="31" t="s">
        <v>203</v>
      </c>
      <c r="M51" s="32"/>
      <c r="N51" s="16"/>
      <c r="O51" s="16"/>
      <c r="P51" s="16" t="s">
        <v>48</v>
      </c>
      <c r="Q51" s="16"/>
      <c r="R51" s="16"/>
    </row>
    <row r="52" spans="1:18" ht="121.5">
      <c r="A52" s="16">
        <v>42</v>
      </c>
      <c r="B52" s="16" t="s">
        <v>388</v>
      </c>
      <c r="C52" s="39" t="s">
        <v>194</v>
      </c>
      <c r="D52" s="16" t="s">
        <v>190</v>
      </c>
      <c r="E52" s="16" t="s">
        <v>206</v>
      </c>
      <c r="F52" s="29" t="s">
        <v>340</v>
      </c>
      <c r="G52" s="16">
        <v>59.1</v>
      </c>
      <c r="H52" s="34">
        <v>132725.25</v>
      </c>
      <c r="I52" s="34"/>
      <c r="J52" s="34">
        <v>132725.25</v>
      </c>
      <c r="K52" s="16"/>
      <c r="L52" s="31" t="s">
        <v>203</v>
      </c>
      <c r="M52" s="32"/>
      <c r="N52" s="16"/>
      <c r="O52" s="16"/>
      <c r="P52" s="16" t="s">
        <v>48</v>
      </c>
      <c r="Q52" s="16"/>
      <c r="R52" s="16"/>
    </row>
    <row r="53" spans="1:18" ht="121.5">
      <c r="A53" s="16">
        <v>43</v>
      </c>
      <c r="B53" s="16" t="s">
        <v>389</v>
      </c>
      <c r="C53" s="39" t="s">
        <v>195</v>
      </c>
      <c r="D53" s="16" t="s">
        <v>207</v>
      </c>
      <c r="E53" s="16" t="s">
        <v>208</v>
      </c>
      <c r="F53" s="29" t="s">
        <v>341</v>
      </c>
      <c r="G53" s="16">
        <v>52.7</v>
      </c>
      <c r="H53" s="34">
        <v>199823.25</v>
      </c>
      <c r="I53" s="34"/>
      <c r="J53" s="34">
        <v>199823.25</v>
      </c>
      <c r="K53" s="16"/>
      <c r="L53" s="31" t="s">
        <v>203</v>
      </c>
      <c r="M53" s="32"/>
      <c r="N53" s="16"/>
      <c r="O53" s="16"/>
      <c r="P53" s="16" t="s">
        <v>48</v>
      </c>
      <c r="Q53" s="16"/>
      <c r="R53" s="16"/>
    </row>
    <row r="54" spans="1:18" ht="121.5">
      <c r="A54" s="16">
        <v>44</v>
      </c>
      <c r="B54" s="16" t="s">
        <v>390</v>
      </c>
      <c r="C54" s="39" t="s">
        <v>196</v>
      </c>
      <c r="D54" s="16" t="s">
        <v>190</v>
      </c>
      <c r="E54" s="16" t="s">
        <v>209</v>
      </c>
      <c r="F54" s="29" t="s">
        <v>342</v>
      </c>
      <c r="G54" s="16">
        <v>47.7</v>
      </c>
      <c r="H54" s="34">
        <v>190998.75</v>
      </c>
      <c r="I54" s="34"/>
      <c r="J54" s="34">
        <v>190998.75</v>
      </c>
      <c r="K54" s="16"/>
      <c r="L54" s="31" t="s">
        <v>203</v>
      </c>
      <c r="M54" s="32"/>
      <c r="N54" s="16"/>
      <c r="O54" s="16"/>
      <c r="P54" s="16" t="s">
        <v>48</v>
      </c>
      <c r="Q54" s="16"/>
      <c r="R54" s="16"/>
    </row>
    <row r="55" spans="1:18" ht="121.5">
      <c r="A55" s="16">
        <v>45</v>
      </c>
      <c r="B55" s="16" t="s">
        <v>391</v>
      </c>
      <c r="C55" s="39" t="s">
        <v>197</v>
      </c>
      <c r="D55" s="16" t="s">
        <v>207</v>
      </c>
      <c r="E55" s="16" t="s">
        <v>210</v>
      </c>
      <c r="F55" s="29" t="s">
        <v>343</v>
      </c>
      <c r="G55" s="16">
        <v>50.2</v>
      </c>
      <c r="H55" s="34">
        <v>199823.25</v>
      </c>
      <c r="I55" s="34"/>
      <c r="J55" s="34">
        <v>199823.25</v>
      </c>
      <c r="K55" s="16"/>
      <c r="L55" s="31" t="s">
        <v>203</v>
      </c>
      <c r="M55" s="32"/>
      <c r="N55" s="16"/>
      <c r="O55" s="16"/>
      <c r="P55" s="16" t="s">
        <v>48</v>
      </c>
      <c r="Q55" s="16"/>
      <c r="R55" s="16"/>
    </row>
    <row r="56" spans="1:18" ht="121.5">
      <c r="A56" s="16">
        <v>46</v>
      </c>
      <c r="B56" s="16" t="s">
        <v>392</v>
      </c>
      <c r="C56" s="39" t="s">
        <v>198</v>
      </c>
      <c r="D56" s="16" t="s">
        <v>190</v>
      </c>
      <c r="E56" s="16" t="s">
        <v>211</v>
      </c>
      <c r="F56" s="29" t="s">
        <v>344</v>
      </c>
      <c r="G56" s="16">
        <v>38.5</v>
      </c>
      <c r="H56" s="34">
        <v>147989.25</v>
      </c>
      <c r="I56" s="34"/>
      <c r="J56" s="34">
        <v>147989.25</v>
      </c>
      <c r="K56" s="16"/>
      <c r="L56" s="31" t="s">
        <v>203</v>
      </c>
      <c r="M56" s="32"/>
      <c r="N56" s="16"/>
      <c r="O56" s="16"/>
      <c r="P56" s="16" t="s">
        <v>48</v>
      </c>
      <c r="Q56" s="16"/>
      <c r="R56" s="16"/>
    </row>
    <row r="57" spans="1:18" ht="121.5">
      <c r="A57" s="16">
        <v>47</v>
      </c>
      <c r="B57" s="16" t="s">
        <v>393</v>
      </c>
      <c r="C57" s="39" t="s">
        <v>199</v>
      </c>
      <c r="D57" s="16" t="s">
        <v>207</v>
      </c>
      <c r="E57" s="16" t="s">
        <v>212</v>
      </c>
      <c r="F57" s="29" t="s">
        <v>345</v>
      </c>
      <c r="G57" s="16">
        <v>49.9</v>
      </c>
      <c r="H57" s="34">
        <v>199823.25</v>
      </c>
      <c r="I57" s="34"/>
      <c r="J57" s="34">
        <v>199823.25</v>
      </c>
      <c r="K57" s="16"/>
      <c r="L57" s="31" t="s">
        <v>203</v>
      </c>
      <c r="M57" s="32"/>
      <c r="N57" s="16"/>
      <c r="O57" s="16"/>
      <c r="P57" s="16" t="s">
        <v>48</v>
      </c>
      <c r="Q57" s="16"/>
      <c r="R57" s="16"/>
    </row>
    <row r="58" spans="1:18" ht="121.5">
      <c r="A58" s="16">
        <v>48</v>
      </c>
      <c r="B58" s="16" t="s">
        <v>394</v>
      </c>
      <c r="C58" s="39" t="s">
        <v>200</v>
      </c>
      <c r="D58" s="16" t="s">
        <v>190</v>
      </c>
      <c r="E58" s="16" t="s">
        <v>213</v>
      </c>
      <c r="F58" s="29" t="s">
        <v>346</v>
      </c>
      <c r="G58" s="29">
        <v>48.9</v>
      </c>
      <c r="H58" s="16">
        <v>97228.5</v>
      </c>
      <c r="I58" s="16"/>
      <c r="J58" s="16">
        <v>97228.5</v>
      </c>
      <c r="K58" s="16"/>
      <c r="L58" s="31" t="s">
        <v>203</v>
      </c>
      <c r="M58" s="32"/>
      <c r="N58" s="16"/>
      <c r="O58" s="16"/>
      <c r="P58" s="16" t="s">
        <v>48</v>
      </c>
      <c r="Q58" s="16"/>
      <c r="R58" s="16"/>
    </row>
    <row r="59" spans="1:18" ht="121.5">
      <c r="A59" s="16">
        <v>49</v>
      </c>
      <c r="B59" s="16" t="s">
        <v>395</v>
      </c>
      <c r="C59" s="39" t="s">
        <v>201</v>
      </c>
      <c r="D59" s="16" t="s">
        <v>189</v>
      </c>
      <c r="E59" s="16" t="s">
        <v>214</v>
      </c>
      <c r="F59" s="29" t="s">
        <v>347</v>
      </c>
      <c r="G59" s="29">
        <v>59.4</v>
      </c>
      <c r="H59" s="16">
        <v>140298.04999999999</v>
      </c>
      <c r="I59" s="16"/>
      <c r="J59" s="16">
        <v>140298.04999999999</v>
      </c>
      <c r="K59" s="16"/>
      <c r="L59" s="31" t="s">
        <v>203</v>
      </c>
      <c r="M59" s="32"/>
      <c r="N59" s="16"/>
      <c r="O59" s="16"/>
      <c r="P59" s="16" t="s">
        <v>48</v>
      </c>
      <c r="Q59" s="16"/>
      <c r="R59" s="16"/>
    </row>
    <row r="60" spans="1:18" ht="222.75">
      <c r="A60" s="16">
        <v>50</v>
      </c>
      <c r="B60" s="16" t="s">
        <v>396</v>
      </c>
      <c r="C60" s="39" t="s">
        <v>215</v>
      </c>
      <c r="D60" s="16" t="s">
        <v>216</v>
      </c>
      <c r="E60" s="16" t="s">
        <v>217</v>
      </c>
      <c r="F60" s="29" t="s">
        <v>219</v>
      </c>
      <c r="G60" s="29">
        <v>70.7</v>
      </c>
      <c r="H60" s="16">
        <v>1909607</v>
      </c>
      <c r="I60" s="16">
        <v>1909607</v>
      </c>
      <c r="J60" s="16"/>
      <c r="K60" s="16"/>
      <c r="L60" s="31" t="s">
        <v>218</v>
      </c>
      <c r="M60" s="32"/>
      <c r="N60" s="16"/>
      <c r="O60" s="16"/>
      <c r="P60" s="16" t="s">
        <v>48</v>
      </c>
      <c r="Q60" s="16"/>
      <c r="R60" s="16"/>
    </row>
    <row r="61" spans="1:18" ht="141.75">
      <c r="A61" s="16">
        <v>51</v>
      </c>
      <c r="B61" s="16" t="s">
        <v>397</v>
      </c>
      <c r="C61" s="39" t="s">
        <v>108</v>
      </c>
      <c r="D61" s="16" t="s">
        <v>222</v>
      </c>
      <c r="E61" s="16" t="s">
        <v>221</v>
      </c>
      <c r="F61" s="29" t="s">
        <v>246</v>
      </c>
      <c r="G61" s="35">
        <v>40</v>
      </c>
      <c r="H61" s="30">
        <v>314512</v>
      </c>
      <c r="I61" s="30">
        <v>0</v>
      </c>
      <c r="J61" s="30">
        <v>314512</v>
      </c>
      <c r="K61" s="16"/>
      <c r="L61" s="31" t="s">
        <v>223</v>
      </c>
      <c r="M61" s="16"/>
      <c r="N61" s="16"/>
      <c r="O61" s="16"/>
      <c r="P61" s="16" t="s">
        <v>48</v>
      </c>
      <c r="Q61" s="16"/>
      <c r="R61" s="16"/>
    </row>
    <row r="62" spans="1:18" ht="141.75">
      <c r="A62" s="16">
        <v>52</v>
      </c>
      <c r="B62" s="16" t="s">
        <v>398</v>
      </c>
      <c r="C62" s="39" t="s">
        <v>109</v>
      </c>
      <c r="D62" s="16" t="s">
        <v>162</v>
      </c>
      <c r="E62" s="16" t="s">
        <v>220</v>
      </c>
      <c r="F62" s="29" t="s">
        <v>257</v>
      </c>
      <c r="G62" s="35">
        <v>42.4</v>
      </c>
      <c r="H62" s="30">
        <v>411426.76</v>
      </c>
      <c r="I62" s="30">
        <v>0</v>
      </c>
      <c r="J62" s="18">
        <v>411426.76</v>
      </c>
      <c r="K62" s="16"/>
      <c r="L62" s="31" t="s">
        <v>462</v>
      </c>
      <c r="M62" s="16"/>
      <c r="N62" s="16"/>
      <c r="O62" s="16"/>
      <c r="P62" s="16" t="s">
        <v>48</v>
      </c>
      <c r="Q62" s="16"/>
      <c r="R62" s="16"/>
    </row>
    <row r="63" spans="1:18" ht="141.75">
      <c r="A63" s="16">
        <v>53</v>
      </c>
      <c r="B63" s="16" t="s">
        <v>399</v>
      </c>
      <c r="C63" s="39" t="s">
        <v>225</v>
      </c>
      <c r="D63" s="16" t="s">
        <v>235</v>
      </c>
      <c r="E63" s="16" t="s">
        <v>220</v>
      </c>
      <c r="F63" s="29" t="s">
        <v>256</v>
      </c>
      <c r="G63" s="35">
        <v>53.6</v>
      </c>
      <c r="H63" s="30">
        <v>143656.5</v>
      </c>
      <c r="I63" s="30">
        <v>0</v>
      </c>
      <c r="J63" s="30">
        <v>143656.5</v>
      </c>
      <c r="K63" s="16"/>
      <c r="L63" s="31" t="s">
        <v>462</v>
      </c>
      <c r="M63" s="16"/>
      <c r="N63" s="16"/>
      <c r="O63" s="16"/>
      <c r="P63" s="16" t="s">
        <v>48</v>
      </c>
      <c r="Q63" s="16"/>
      <c r="R63" s="16"/>
    </row>
    <row r="64" spans="1:18" ht="141.75">
      <c r="A64" s="16">
        <v>54</v>
      </c>
      <c r="B64" s="16" t="s">
        <v>400</v>
      </c>
      <c r="C64" s="39" t="s">
        <v>226</v>
      </c>
      <c r="D64" s="16" t="s">
        <v>236</v>
      </c>
      <c r="E64" s="16" t="s">
        <v>220</v>
      </c>
      <c r="F64" s="29" t="s">
        <v>255</v>
      </c>
      <c r="G64" s="29">
        <v>31.9</v>
      </c>
      <c r="H64" s="30">
        <v>85661.25</v>
      </c>
      <c r="I64" s="30">
        <v>0</v>
      </c>
      <c r="J64" s="18">
        <v>85661.25</v>
      </c>
      <c r="K64" s="16"/>
      <c r="L64" s="31" t="s">
        <v>462</v>
      </c>
      <c r="M64" s="16"/>
      <c r="N64" s="16"/>
      <c r="O64" s="16"/>
      <c r="P64" s="16" t="s">
        <v>48</v>
      </c>
      <c r="Q64" s="16"/>
      <c r="R64" s="16"/>
    </row>
    <row r="65" spans="1:18" ht="141.75">
      <c r="A65" s="16">
        <v>55</v>
      </c>
      <c r="B65" s="16" t="s">
        <v>401</v>
      </c>
      <c r="C65" s="39" t="s">
        <v>227</v>
      </c>
      <c r="D65" s="16" t="s">
        <v>237</v>
      </c>
      <c r="E65" s="16" t="s">
        <v>220</v>
      </c>
      <c r="F65" s="29" t="s">
        <v>253</v>
      </c>
      <c r="G65" s="29">
        <v>42.4</v>
      </c>
      <c r="H65" s="30">
        <v>336441.88</v>
      </c>
      <c r="I65" s="30">
        <v>0</v>
      </c>
      <c r="J65" s="18">
        <v>336441.88</v>
      </c>
      <c r="K65" s="16"/>
      <c r="L65" s="31" t="s">
        <v>462</v>
      </c>
      <c r="M65" s="16"/>
      <c r="N65" s="16"/>
      <c r="O65" s="16"/>
      <c r="P65" s="16" t="s">
        <v>48</v>
      </c>
      <c r="Q65" s="16"/>
      <c r="R65" s="16"/>
    </row>
    <row r="66" spans="1:18" ht="141.75">
      <c r="A66" s="16">
        <v>56</v>
      </c>
      <c r="B66" s="16" t="s">
        <v>417</v>
      </c>
      <c r="C66" s="39" t="s">
        <v>228</v>
      </c>
      <c r="D66" s="16" t="s">
        <v>238</v>
      </c>
      <c r="E66" s="16" t="s">
        <v>220</v>
      </c>
      <c r="F66" s="29" t="s">
        <v>254</v>
      </c>
      <c r="G66" s="29">
        <v>59.6</v>
      </c>
      <c r="H66" s="30">
        <v>338688.32</v>
      </c>
      <c r="I66" s="30">
        <v>0</v>
      </c>
      <c r="J66" s="30">
        <v>338688.32</v>
      </c>
      <c r="K66" s="16"/>
      <c r="L66" s="31" t="s">
        <v>462</v>
      </c>
      <c r="M66" s="16"/>
      <c r="N66" s="16"/>
      <c r="O66" s="16"/>
      <c r="P66" s="16" t="s">
        <v>48</v>
      </c>
      <c r="Q66" s="16"/>
      <c r="R66" s="16"/>
    </row>
    <row r="67" spans="1:18" ht="141.75">
      <c r="A67" s="16">
        <v>57</v>
      </c>
      <c r="B67" s="16" t="s">
        <v>418</v>
      </c>
      <c r="C67" s="39" t="s">
        <v>229</v>
      </c>
      <c r="D67" s="16" t="s">
        <v>239</v>
      </c>
      <c r="E67" s="16" t="s">
        <v>220</v>
      </c>
      <c r="F67" s="29" t="s">
        <v>250</v>
      </c>
      <c r="G67" s="29">
        <v>43.6</v>
      </c>
      <c r="H67" s="30">
        <v>130062</v>
      </c>
      <c r="I67" s="30">
        <v>0</v>
      </c>
      <c r="J67" s="30">
        <v>130062</v>
      </c>
      <c r="K67" s="16"/>
      <c r="L67" s="31" t="s">
        <v>462</v>
      </c>
      <c r="M67" s="16"/>
      <c r="N67" s="16"/>
      <c r="O67" s="16"/>
      <c r="P67" s="16" t="s">
        <v>48</v>
      </c>
      <c r="Q67" s="16"/>
      <c r="R67" s="16"/>
    </row>
    <row r="68" spans="1:18" ht="141.75">
      <c r="A68" s="16">
        <v>58</v>
      </c>
      <c r="B68" s="16" t="s">
        <v>419</v>
      </c>
      <c r="C68" s="39" t="s">
        <v>230</v>
      </c>
      <c r="D68" s="16" t="s">
        <v>240</v>
      </c>
      <c r="E68" s="16" t="s">
        <v>220</v>
      </c>
      <c r="F68" s="29" t="s">
        <v>251</v>
      </c>
      <c r="G68" s="29">
        <v>42.4</v>
      </c>
      <c r="H68" s="30">
        <v>336441.88</v>
      </c>
      <c r="I68" s="30">
        <v>0</v>
      </c>
      <c r="J68" s="30">
        <v>336441.88</v>
      </c>
      <c r="K68" s="16"/>
      <c r="L68" s="31" t="s">
        <v>462</v>
      </c>
      <c r="M68" s="16"/>
      <c r="N68" s="16"/>
      <c r="O68" s="16"/>
      <c r="P68" s="16" t="s">
        <v>48</v>
      </c>
      <c r="Q68" s="16"/>
      <c r="R68" s="16"/>
    </row>
    <row r="69" spans="1:18" ht="141.75">
      <c r="A69" s="16">
        <v>59</v>
      </c>
      <c r="B69" s="16" t="s">
        <v>402</v>
      </c>
      <c r="C69" s="39" t="s">
        <v>231</v>
      </c>
      <c r="D69" s="16" t="s">
        <v>241</v>
      </c>
      <c r="E69" s="16" t="s">
        <v>220</v>
      </c>
      <c r="F69" s="29" t="s">
        <v>252</v>
      </c>
      <c r="G69" s="35">
        <v>42.6</v>
      </c>
      <c r="H69" s="30">
        <v>114360.75</v>
      </c>
      <c r="I69" s="30">
        <v>0</v>
      </c>
      <c r="J69" s="30">
        <v>114360.75</v>
      </c>
      <c r="K69" s="16"/>
      <c r="L69" s="31" t="s">
        <v>462</v>
      </c>
      <c r="M69" s="16"/>
      <c r="N69" s="16"/>
      <c r="O69" s="16"/>
      <c r="P69" s="16" t="s">
        <v>48</v>
      </c>
      <c r="Q69" s="16"/>
      <c r="R69" s="16"/>
    </row>
    <row r="70" spans="1:18" ht="141.75">
      <c r="A70" s="16">
        <v>60</v>
      </c>
      <c r="B70" s="16" t="s">
        <v>403</v>
      </c>
      <c r="C70" s="39" t="s">
        <v>232</v>
      </c>
      <c r="D70" s="16" t="s">
        <v>242</v>
      </c>
      <c r="E70" s="16" t="s">
        <v>220</v>
      </c>
      <c r="F70" s="29" t="s">
        <v>249</v>
      </c>
      <c r="G70" s="35">
        <v>59.6</v>
      </c>
      <c r="H70" s="30">
        <v>160033.5</v>
      </c>
      <c r="I70" s="30">
        <v>0</v>
      </c>
      <c r="J70" s="30">
        <v>160033.5</v>
      </c>
      <c r="K70" s="16"/>
      <c r="L70" s="31" t="s">
        <v>462</v>
      </c>
      <c r="M70" s="16"/>
      <c r="N70" s="16"/>
      <c r="O70" s="16"/>
      <c r="P70" s="16" t="s">
        <v>48</v>
      </c>
      <c r="Q70" s="16"/>
      <c r="R70" s="16"/>
    </row>
    <row r="71" spans="1:18" ht="141.75">
      <c r="A71" s="16">
        <v>61</v>
      </c>
      <c r="B71" s="16" t="s">
        <v>404</v>
      </c>
      <c r="C71" s="39" t="s">
        <v>233</v>
      </c>
      <c r="D71" s="16" t="s">
        <v>243</v>
      </c>
      <c r="E71" s="16" t="s">
        <v>220</v>
      </c>
      <c r="F71" s="29" t="s">
        <v>247</v>
      </c>
      <c r="G71" s="35">
        <v>42.4</v>
      </c>
      <c r="H71" s="30">
        <v>336441.88</v>
      </c>
      <c r="I71" s="30">
        <v>0</v>
      </c>
      <c r="J71" s="30">
        <v>336441.88</v>
      </c>
      <c r="K71" s="16"/>
      <c r="L71" s="31" t="s">
        <v>462</v>
      </c>
      <c r="M71" s="16"/>
      <c r="N71" s="16"/>
      <c r="O71" s="16"/>
      <c r="P71" s="16" t="s">
        <v>48</v>
      </c>
      <c r="Q71" s="16"/>
      <c r="R71" s="16"/>
    </row>
    <row r="72" spans="1:18" ht="141.75">
      <c r="A72" s="16">
        <v>62</v>
      </c>
      <c r="B72" s="16" t="s">
        <v>405</v>
      </c>
      <c r="C72" s="39" t="s">
        <v>234</v>
      </c>
      <c r="D72" s="16" t="s">
        <v>245</v>
      </c>
      <c r="E72" s="16" t="s">
        <v>220</v>
      </c>
      <c r="F72" s="29" t="s">
        <v>248</v>
      </c>
      <c r="G72" s="35">
        <v>42.6</v>
      </c>
      <c r="H72" s="30">
        <v>114321</v>
      </c>
      <c r="I72" s="30">
        <v>0</v>
      </c>
      <c r="J72" s="30">
        <v>114321</v>
      </c>
      <c r="K72" s="16"/>
      <c r="L72" s="31" t="s">
        <v>224</v>
      </c>
      <c r="M72" s="16"/>
      <c r="N72" s="16"/>
      <c r="O72" s="16"/>
      <c r="P72" s="16" t="s">
        <v>48</v>
      </c>
      <c r="Q72" s="16"/>
      <c r="R72" s="16"/>
    </row>
    <row r="73" spans="1:18" ht="121.5">
      <c r="A73" s="16">
        <v>63</v>
      </c>
      <c r="B73" s="16" t="s">
        <v>406</v>
      </c>
      <c r="C73" s="39" t="s">
        <v>244</v>
      </c>
      <c r="D73" s="16" t="s">
        <v>258</v>
      </c>
      <c r="E73" s="16" t="s">
        <v>259</v>
      </c>
      <c r="F73" s="29" t="s">
        <v>275</v>
      </c>
      <c r="G73" s="35">
        <v>123.1</v>
      </c>
      <c r="H73" s="30">
        <v>566202</v>
      </c>
      <c r="I73" s="30">
        <v>13280</v>
      </c>
      <c r="J73" s="30">
        <v>552922</v>
      </c>
      <c r="K73" s="16">
        <v>1443801.6</v>
      </c>
      <c r="L73" s="31" t="s">
        <v>261</v>
      </c>
      <c r="M73" s="16"/>
      <c r="N73" s="16"/>
      <c r="O73" s="16"/>
      <c r="P73" s="16" t="s">
        <v>48</v>
      </c>
      <c r="Q73" s="16"/>
      <c r="R73" s="16"/>
    </row>
    <row r="74" spans="1:18" ht="121.5">
      <c r="A74" s="16">
        <v>64</v>
      </c>
      <c r="B74" s="16" t="s">
        <v>407</v>
      </c>
      <c r="C74" s="39" t="s">
        <v>262</v>
      </c>
      <c r="D74" s="16" t="s">
        <v>163</v>
      </c>
      <c r="E74" s="16" t="s">
        <v>283</v>
      </c>
      <c r="F74" s="29"/>
      <c r="G74" s="35">
        <v>29.6</v>
      </c>
      <c r="H74" s="30">
        <v>203465.67</v>
      </c>
      <c r="I74" s="30">
        <v>0</v>
      </c>
      <c r="J74" s="30">
        <v>203465.67</v>
      </c>
      <c r="K74" s="16"/>
      <c r="L74" s="31" t="s">
        <v>284</v>
      </c>
      <c r="M74" s="16"/>
      <c r="N74" s="16"/>
      <c r="O74" s="16"/>
      <c r="P74" s="16" t="s">
        <v>48</v>
      </c>
      <c r="Q74" s="16"/>
      <c r="R74" s="16"/>
    </row>
    <row r="75" spans="1:18" ht="121.5">
      <c r="A75" s="16">
        <v>65</v>
      </c>
      <c r="B75" s="16" t="s">
        <v>408</v>
      </c>
      <c r="C75" s="39" t="s">
        <v>263</v>
      </c>
      <c r="D75" s="16" t="s">
        <v>285</v>
      </c>
      <c r="E75" s="16" t="s">
        <v>286</v>
      </c>
      <c r="F75" s="29"/>
      <c r="G75" s="35">
        <v>19.600000000000001</v>
      </c>
      <c r="H75" s="30">
        <v>136978.13</v>
      </c>
      <c r="I75" s="30">
        <v>0</v>
      </c>
      <c r="J75" s="30">
        <v>136978.13</v>
      </c>
      <c r="K75" s="16"/>
      <c r="L75" s="31" t="s">
        <v>284</v>
      </c>
      <c r="M75" s="16"/>
      <c r="N75" s="16"/>
      <c r="O75" s="16"/>
      <c r="P75" s="16" t="s">
        <v>48</v>
      </c>
      <c r="Q75" s="16"/>
      <c r="R75" s="16"/>
    </row>
    <row r="76" spans="1:18" ht="121.5">
      <c r="A76" s="16">
        <v>66</v>
      </c>
      <c r="B76" s="16" t="s">
        <v>409</v>
      </c>
      <c r="C76" s="39" t="s">
        <v>264</v>
      </c>
      <c r="D76" s="16" t="s">
        <v>288</v>
      </c>
      <c r="E76" s="16" t="s">
        <v>289</v>
      </c>
      <c r="F76" s="29" t="s">
        <v>290</v>
      </c>
      <c r="G76" s="29">
        <v>50.8</v>
      </c>
      <c r="H76" s="30">
        <v>108255.55</v>
      </c>
      <c r="I76" s="30">
        <v>0</v>
      </c>
      <c r="J76" s="30">
        <v>108255.55</v>
      </c>
      <c r="K76" s="30">
        <v>108255.55</v>
      </c>
      <c r="L76" s="31" t="s">
        <v>291</v>
      </c>
      <c r="M76" s="16"/>
      <c r="N76" s="16"/>
      <c r="O76" s="16"/>
      <c r="P76" s="16" t="s">
        <v>48</v>
      </c>
      <c r="Q76" s="16"/>
      <c r="R76" s="16"/>
    </row>
    <row r="77" spans="1:18" ht="121.5">
      <c r="A77" s="16">
        <v>67</v>
      </c>
      <c r="B77" s="16" t="s">
        <v>410</v>
      </c>
      <c r="C77" s="39" t="s">
        <v>276</v>
      </c>
      <c r="D77" s="16" t="s">
        <v>292</v>
      </c>
      <c r="E77" s="16" t="s">
        <v>289</v>
      </c>
      <c r="F77" s="29" t="s">
        <v>293</v>
      </c>
      <c r="G77" s="29">
        <v>38.200000000000003</v>
      </c>
      <c r="H77" s="30">
        <v>231174.56</v>
      </c>
      <c r="I77" s="30">
        <v>0</v>
      </c>
      <c r="J77" s="30">
        <v>231174.56</v>
      </c>
      <c r="K77" s="30">
        <v>231174.56</v>
      </c>
      <c r="L77" s="31" t="s">
        <v>291</v>
      </c>
      <c r="M77" s="16"/>
      <c r="N77" s="16"/>
      <c r="O77" s="16"/>
      <c r="P77" s="16" t="s">
        <v>48</v>
      </c>
      <c r="Q77" s="16"/>
      <c r="R77" s="16"/>
    </row>
    <row r="78" spans="1:18" ht="121.5">
      <c r="A78" s="16">
        <v>68</v>
      </c>
      <c r="B78" s="16" t="s">
        <v>411</v>
      </c>
      <c r="C78" s="39" t="s">
        <v>294</v>
      </c>
      <c r="D78" s="16" t="s">
        <v>299</v>
      </c>
      <c r="E78" s="16" t="s">
        <v>289</v>
      </c>
      <c r="F78" s="29" t="s">
        <v>300</v>
      </c>
      <c r="G78" s="29">
        <v>50.1</v>
      </c>
      <c r="H78" s="30">
        <v>303189.7</v>
      </c>
      <c r="I78" s="30">
        <v>0</v>
      </c>
      <c r="J78" s="30">
        <v>303189.7</v>
      </c>
      <c r="K78" s="30">
        <v>303189.7</v>
      </c>
      <c r="L78" s="31" t="s">
        <v>291</v>
      </c>
      <c r="M78" s="16"/>
      <c r="N78" s="16"/>
      <c r="O78" s="16"/>
      <c r="P78" s="16" t="s">
        <v>48</v>
      </c>
      <c r="Q78" s="16"/>
      <c r="R78" s="16"/>
    </row>
    <row r="79" spans="1:18" ht="121.5">
      <c r="A79" s="16">
        <v>69</v>
      </c>
      <c r="B79" s="16" t="s">
        <v>412</v>
      </c>
      <c r="C79" s="39" t="s">
        <v>295</v>
      </c>
      <c r="D79" s="16" t="s">
        <v>301</v>
      </c>
      <c r="E79" s="16" t="s">
        <v>289</v>
      </c>
      <c r="F79" s="29" t="s">
        <v>302</v>
      </c>
      <c r="G79" s="29">
        <v>59.3</v>
      </c>
      <c r="H79" s="30">
        <v>271455.18</v>
      </c>
      <c r="I79" s="30">
        <v>0</v>
      </c>
      <c r="J79" s="30">
        <v>271455.18</v>
      </c>
      <c r="K79" s="30">
        <v>271455.18</v>
      </c>
      <c r="L79" s="31" t="s">
        <v>291</v>
      </c>
      <c r="M79" s="16"/>
      <c r="N79" s="16"/>
      <c r="O79" s="16"/>
      <c r="P79" s="16" t="s">
        <v>48</v>
      </c>
      <c r="Q79" s="16"/>
      <c r="R79" s="16"/>
    </row>
    <row r="80" spans="1:18" ht="121.5">
      <c r="A80" s="16">
        <v>70</v>
      </c>
      <c r="B80" s="16" t="s">
        <v>413</v>
      </c>
      <c r="C80" s="39" t="s">
        <v>296</v>
      </c>
      <c r="D80" s="16" t="s">
        <v>303</v>
      </c>
      <c r="E80" s="16" t="s">
        <v>289</v>
      </c>
      <c r="F80" s="29" t="s">
        <v>304</v>
      </c>
      <c r="G80" s="29">
        <v>51.4</v>
      </c>
      <c r="H80" s="30">
        <v>311056.87</v>
      </c>
      <c r="I80" s="30">
        <v>0</v>
      </c>
      <c r="J80" s="30">
        <v>311056.87</v>
      </c>
      <c r="K80" s="30">
        <v>311056.87</v>
      </c>
      <c r="L80" s="31" t="s">
        <v>291</v>
      </c>
      <c r="M80" s="16"/>
      <c r="N80" s="16"/>
      <c r="O80" s="16"/>
      <c r="P80" s="16" t="s">
        <v>48</v>
      </c>
      <c r="Q80" s="16"/>
      <c r="R80" s="16"/>
    </row>
    <row r="81" spans="1:18" ht="121.5">
      <c r="A81" s="16">
        <v>71</v>
      </c>
      <c r="B81" s="16" t="s">
        <v>414</v>
      </c>
      <c r="C81" s="39" t="s">
        <v>297</v>
      </c>
      <c r="D81" s="16" t="s">
        <v>301</v>
      </c>
      <c r="E81" s="16" t="s">
        <v>305</v>
      </c>
      <c r="F81" s="29" t="s">
        <v>306</v>
      </c>
      <c r="G81" s="29">
        <v>50</v>
      </c>
      <c r="H81" s="30">
        <v>302584.5</v>
      </c>
      <c r="I81" s="30">
        <v>0</v>
      </c>
      <c r="J81" s="30">
        <v>302584.5</v>
      </c>
      <c r="K81" s="30">
        <v>302584.5</v>
      </c>
      <c r="L81" s="31" t="s">
        <v>291</v>
      </c>
      <c r="M81" s="16"/>
      <c r="N81" s="16"/>
      <c r="O81" s="16"/>
      <c r="P81" s="16" t="s">
        <v>48</v>
      </c>
      <c r="Q81" s="16"/>
      <c r="R81" s="16"/>
    </row>
    <row r="82" spans="1:18" ht="121.5">
      <c r="A82" s="16">
        <v>72</v>
      </c>
      <c r="B82" s="16" t="s">
        <v>415</v>
      </c>
      <c r="C82" s="39" t="s">
        <v>298</v>
      </c>
      <c r="D82" s="16" t="s">
        <v>241</v>
      </c>
      <c r="E82" s="16" t="s">
        <v>305</v>
      </c>
      <c r="F82" s="29" t="s">
        <v>307</v>
      </c>
      <c r="G82" s="29">
        <v>43.6</v>
      </c>
      <c r="H82" s="30">
        <v>259242.05</v>
      </c>
      <c r="I82" s="30">
        <v>0</v>
      </c>
      <c r="J82" s="30">
        <v>259242.05</v>
      </c>
      <c r="K82" s="30">
        <v>259242.05</v>
      </c>
      <c r="L82" s="31" t="s">
        <v>291</v>
      </c>
      <c r="M82" s="16"/>
      <c r="N82" s="16"/>
      <c r="O82" s="16"/>
      <c r="P82" s="16" t="s">
        <v>48</v>
      </c>
      <c r="Q82" s="16"/>
      <c r="R82" s="16"/>
    </row>
    <row r="83" spans="1:18" ht="121.5">
      <c r="A83" s="16">
        <v>73</v>
      </c>
      <c r="B83" s="16" t="s">
        <v>416</v>
      </c>
      <c r="C83" s="39" t="s">
        <v>308</v>
      </c>
      <c r="D83" s="16" t="s">
        <v>309</v>
      </c>
      <c r="E83" s="16" t="s">
        <v>305</v>
      </c>
      <c r="F83" s="29" t="s">
        <v>310</v>
      </c>
      <c r="G83" s="29">
        <v>32.6</v>
      </c>
      <c r="H83" s="30">
        <v>197285.09</v>
      </c>
      <c r="I83" s="30">
        <v>0</v>
      </c>
      <c r="J83" s="30">
        <v>197285.09</v>
      </c>
      <c r="K83" s="30">
        <v>197285.09</v>
      </c>
      <c r="L83" s="31" t="s">
        <v>291</v>
      </c>
      <c r="M83" s="16"/>
      <c r="N83" s="16"/>
      <c r="O83" s="16"/>
      <c r="P83" s="16" t="s">
        <v>48</v>
      </c>
      <c r="Q83" s="16"/>
      <c r="R83" s="16"/>
    </row>
    <row r="84" spans="1:18" ht="121.5">
      <c r="A84" s="16">
        <v>74</v>
      </c>
      <c r="B84" s="16" t="s">
        <v>420</v>
      </c>
      <c r="C84" s="39" t="s">
        <v>311</v>
      </c>
      <c r="D84" s="34" t="s">
        <v>438</v>
      </c>
      <c r="E84" s="16" t="s">
        <v>439</v>
      </c>
      <c r="F84" s="29" t="s">
        <v>441</v>
      </c>
      <c r="G84" s="29">
        <v>40.6</v>
      </c>
      <c r="H84" s="30">
        <v>317173.81</v>
      </c>
      <c r="I84" s="30">
        <v>0</v>
      </c>
      <c r="J84" s="30">
        <v>317173.81</v>
      </c>
      <c r="K84" s="30">
        <v>317173.81</v>
      </c>
      <c r="L84" s="31" t="s">
        <v>440</v>
      </c>
      <c r="M84" s="16"/>
      <c r="N84" s="16"/>
      <c r="O84" s="16"/>
      <c r="P84" s="16" t="s">
        <v>48</v>
      </c>
      <c r="Q84" s="16"/>
      <c r="R84" s="16"/>
    </row>
    <row r="85" spans="1:18" ht="121.5">
      <c r="A85" s="16">
        <v>75</v>
      </c>
      <c r="B85" s="16" t="s">
        <v>432</v>
      </c>
      <c r="C85" s="39" t="s">
        <v>312</v>
      </c>
      <c r="D85" s="34" t="s">
        <v>443</v>
      </c>
      <c r="E85" s="16" t="s">
        <v>442</v>
      </c>
      <c r="F85" s="29" t="s">
        <v>449</v>
      </c>
      <c r="G85" s="29">
        <v>63.1</v>
      </c>
      <c r="H85" s="30">
        <v>130171.3</v>
      </c>
      <c r="I85" s="30">
        <v>0</v>
      </c>
      <c r="J85" s="30">
        <v>130171.3</v>
      </c>
      <c r="K85" s="30">
        <v>130171.3</v>
      </c>
      <c r="L85" s="31" t="s">
        <v>440</v>
      </c>
      <c r="M85" s="16"/>
      <c r="N85" s="16"/>
      <c r="O85" s="16"/>
      <c r="P85" s="16" t="s">
        <v>48</v>
      </c>
      <c r="Q85" s="16"/>
      <c r="R85" s="16"/>
    </row>
    <row r="86" spans="1:18" ht="121.5">
      <c r="A86" s="16">
        <v>76</v>
      </c>
      <c r="B86" s="16" t="s">
        <v>434</v>
      </c>
      <c r="C86" s="39" t="s">
        <v>436</v>
      </c>
      <c r="D86" s="34" t="s">
        <v>178</v>
      </c>
      <c r="E86" s="16" t="s">
        <v>444</v>
      </c>
      <c r="F86" s="29" t="s">
        <v>451</v>
      </c>
      <c r="G86" s="29">
        <v>44.6</v>
      </c>
      <c r="H86" s="30">
        <v>269725.19</v>
      </c>
      <c r="I86" s="30">
        <v>0</v>
      </c>
      <c r="J86" s="30">
        <v>269725.19</v>
      </c>
      <c r="K86" s="30">
        <v>269725.19</v>
      </c>
      <c r="L86" s="31" t="s">
        <v>440</v>
      </c>
      <c r="M86" s="16"/>
      <c r="N86" s="16"/>
      <c r="O86" s="16"/>
      <c r="P86" s="16" t="s">
        <v>48</v>
      </c>
      <c r="Q86" s="16"/>
      <c r="R86" s="16"/>
    </row>
    <row r="87" spans="1:18" ht="121.5">
      <c r="A87" s="16">
        <v>77</v>
      </c>
      <c r="B87" s="16" t="s">
        <v>435</v>
      </c>
      <c r="C87" s="39" t="s">
        <v>437</v>
      </c>
      <c r="D87" s="34" t="s">
        <v>445</v>
      </c>
      <c r="E87" s="16" t="s">
        <v>444</v>
      </c>
      <c r="F87" s="29" t="s">
        <v>450</v>
      </c>
      <c r="G87" s="29">
        <v>52.5</v>
      </c>
      <c r="H87" s="30">
        <v>366905.7</v>
      </c>
      <c r="I87" s="30">
        <v>0</v>
      </c>
      <c r="J87" s="30">
        <v>366905.7</v>
      </c>
      <c r="K87" s="30">
        <v>366905.7</v>
      </c>
      <c r="L87" s="31" t="s">
        <v>440</v>
      </c>
      <c r="M87" s="16"/>
      <c r="N87" s="16"/>
      <c r="O87" s="16"/>
      <c r="P87" s="16" t="s">
        <v>48</v>
      </c>
      <c r="Q87" s="16"/>
      <c r="R87" s="16"/>
    </row>
    <row r="88" spans="1:18" ht="121.5">
      <c r="A88" s="16">
        <v>78</v>
      </c>
      <c r="B88" s="16" t="s">
        <v>447</v>
      </c>
      <c r="C88" s="39" t="s">
        <v>448</v>
      </c>
      <c r="D88" s="34" t="s">
        <v>177</v>
      </c>
      <c r="E88" s="16" t="s">
        <v>446</v>
      </c>
      <c r="F88" s="29" t="s">
        <v>452</v>
      </c>
      <c r="G88" s="29">
        <v>31.4</v>
      </c>
      <c r="H88" s="30">
        <v>190023.07</v>
      </c>
      <c r="I88" s="30">
        <v>0</v>
      </c>
      <c r="J88" s="30">
        <v>190023.07</v>
      </c>
      <c r="K88" s="30">
        <v>190023.07</v>
      </c>
      <c r="L88" s="31" t="s">
        <v>440</v>
      </c>
      <c r="M88" s="16"/>
      <c r="N88" s="16"/>
      <c r="O88" s="16"/>
      <c r="P88" s="16" t="s">
        <v>48</v>
      </c>
      <c r="Q88" s="16"/>
      <c r="R88" s="16"/>
    </row>
    <row r="89" spans="1:18" ht="121.5">
      <c r="A89" s="16">
        <v>79</v>
      </c>
      <c r="B89" s="16" t="s">
        <v>463</v>
      </c>
      <c r="C89" s="39" t="s">
        <v>453</v>
      </c>
      <c r="D89" s="34" t="s">
        <v>87</v>
      </c>
      <c r="E89" s="16" t="s">
        <v>444</v>
      </c>
      <c r="F89" s="29" t="s">
        <v>459</v>
      </c>
      <c r="G89" s="29">
        <v>46.7</v>
      </c>
      <c r="H89" s="30">
        <v>326371.36</v>
      </c>
      <c r="I89" s="30">
        <v>0</v>
      </c>
      <c r="J89" s="30">
        <v>326371.36</v>
      </c>
      <c r="K89" s="30">
        <v>326371.36</v>
      </c>
      <c r="L89" s="31" t="s">
        <v>461</v>
      </c>
      <c r="M89" s="16"/>
      <c r="N89" s="16"/>
      <c r="O89" s="16"/>
      <c r="P89" s="16" t="s">
        <v>48</v>
      </c>
      <c r="Q89" s="16"/>
      <c r="R89" s="16"/>
    </row>
    <row r="90" spans="1:18" ht="121.5">
      <c r="A90" s="16">
        <v>80</v>
      </c>
      <c r="B90" s="16" t="s">
        <v>464</v>
      </c>
      <c r="C90" s="39" t="s">
        <v>454</v>
      </c>
      <c r="D90" s="34" t="s">
        <v>457</v>
      </c>
      <c r="E90" s="16" t="s">
        <v>444</v>
      </c>
      <c r="F90" s="29"/>
      <c r="G90" s="29">
        <v>46.3</v>
      </c>
      <c r="H90" s="30">
        <v>323575.88</v>
      </c>
      <c r="I90" s="30">
        <v>0</v>
      </c>
      <c r="J90" s="30">
        <v>323575.88</v>
      </c>
      <c r="K90" s="30">
        <v>323575.88</v>
      </c>
      <c r="L90" s="31" t="s">
        <v>461</v>
      </c>
      <c r="M90" s="16"/>
      <c r="N90" s="16"/>
      <c r="O90" s="16"/>
      <c r="P90" s="16" t="s">
        <v>48</v>
      </c>
      <c r="Q90" s="16"/>
      <c r="R90" s="16"/>
    </row>
    <row r="91" spans="1:18" ht="121.5">
      <c r="A91" s="16">
        <v>81</v>
      </c>
      <c r="B91" s="16" t="s">
        <v>465</v>
      </c>
      <c r="C91" s="39" t="s">
        <v>455</v>
      </c>
      <c r="D91" s="34" t="s">
        <v>85</v>
      </c>
      <c r="E91" s="16" t="s">
        <v>458</v>
      </c>
      <c r="F91" s="29" t="s">
        <v>460</v>
      </c>
      <c r="G91" s="29">
        <v>63.7</v>
      </c>
      <c r="H91" s="30">
        <v>445178.92</v>
      </c>
      <c r="I91" s="30">
        <v>0</v>
      </c>
      <c r="J91" s="30">
        <v>445178.92</v>
      </c>
      <c r="K91" s="30">
        <v>445178.92</v>
      </c>
      <c r="L91" s="31" t="s">
        <v>461</v>
      </c>
      <c r="M91" s="16"/>
      <c r="N91" s="16"/>
      <c r="O91" s="16"/>
      <c r="P91" s="16" t="s">
        <v>48</v>
      </c>
      <c r="Q91" s="16"/>
      <c r="R91" s="16"/>
    </row>
    <row r="92" spans="1:18" ht="101.25">
      <c r="A92" s="16">
        <v>82</v>
      </c>
      <c r="B92" s="16" t="s">
        <v>466</v>
      </c>
      <c r="C92" s="39" t="s">
        <v>456</v>
      </c>
      <c r="D92" s="16" t="s">
        <v>285</v>
      </c>
      <c r="E92" s="16" t="s">
        <v>439</v>
      </c>
      <c r="F92" s="29" t="s">
        <v>479</v>
      </c>
      <c r="G92" s="29">
        <v>34.4</v>
      </c>
      <c r="H92" s="30">
        <v>236460.1</v>
      </c>
      <c r="I92" s="30">
        <v>0</v>
      </c>
      <c r="J92" s="30">
        <v>236460.1</v>
      </c>
      <c r="K92" s="30"/>
      <c r="L92" s="31" t="s">
        <v>480</v>
      </c>
      <c r="M92" s="16"/>
      <c r="N92" s="16"/>
      <c r="O92" s="16"/>
      <c r="P92" s="16" t="s">
        <v>48</v>
      </c>
      <c r="Q92" s="16"/>
      <c r="R92" s="16"/>
    </row>
    <row r="93" spans="1:18" ht="101.25">
      <c r="A93" s="16">
        <v>83</v>
      </c>
      <c r="B93" s="16" t="s">
        <v>467</v>
      </c>
      <c r="C93" s="39" t="s">
        <v>472</v>
      </c>
      <c r="D93" s="16" t="s">
        <v>477</v>
      </c>
      <c r="E93" s="16" t="s">
        <v>458</v>
      </c>
      <c r="F93" s="29" t="s">
        <v>478</v>
      </c>
      <c r="G93" s="29">
        <v>64.400000000000006</v>
      </c>
      <c r="H93" s="30">
        <v>455386.6</v>
      </c>
      <c r="I93" s="30">
        <v>0</v>
      </c>
      <c r="J93" s="30">
        <v>455386.6</v>
      </c>
      <c r="K93" s="30"/>
      <c r="L93" s="31" t="s">
        <v>481</v>
      </c>
      <c r="M93" s="16"/>
      <c r="N93" s="16"/>
      <c r="O93" s="16"/>
      <c r="P93" s="16" t="s">
        <v>48</v>
      </c>
      <c r="Q93" s="16"/>
      <c r="R93" s="16"/>
    </row>
    <row r="94" spans="1:18" ht="101.25">
      <c r="A94" s="16">
        <v>84</v>
      </c>
      <c r="B94" s="16" t="s">
        <v>468</v>
      </c>
      <c r="C94" s="39" t="s">
        <v>473</v>
      </c>
      <c r="D94" s="34" t="s">
        <v>482</v>
      </c>
      <c r="E94" s="16" t="s">
        <v>483</v>
      </c>
      <c r="F94" s="29" t="s">
        <v>484</v>
      </c>
      <c r="G94" s="29">
        <v>31.4</v>
      </c>
      <c r="H94" s="65">
        <v>239041.76</v>
      </c>
      <c r="I94" s="30">
        <v>0</v>
      </c>
      <c r="J94" s="65">
        <v>239041.76</v>
      </c>
      <c r="K94" s="30"/>
      <c r="L94" s="31" t="s">
        <v>485</v>
      </c>
      <c r="M94" s="16"/>
      <c r="N94" s="16"/>
      <c r="O94" s="16"/>
      <c r="P94" s="16" t="s">
        <v>48</v>
      </c>
      <c r="Q94" s="16"/>
      <c r="R94" s="16"/>
    </row>
    <row r="95" spans="1:18" ht="101.25">
      <c r="A95" s="16">
        <v>85</v>
      </c>
      <c r="B95" s="16" t="s">
        <v>469</v>
      </c>
      <c r="C95" s="39" t="s">
        <v>474</v>
      </c>
      <c r="D95" s="16" t="s">
        <v>496</v>
      </c>
      <c r="E95" s="16" t="s">
        <v>497</v>
      </c>
      <c r="F95" s="34" t="s">
        <v>498</v>
      </c>
      <c r="G95" s="29">
        <v>1196.0999999999999</v>
      </c>
      <c r="H95" s="30">
        <v>4707287.4400000004</v>
      </c>
      <c r="I95" s="30">
        <v>0</v>
      </c>
      <c r="J95" s="30">
        <v>4707287.4400000004</v>
      </c>
      <c r="K95" s="30"/>
      <c r="L95" s="31" t="s">
        <v>499</v>
      </c>
      <c r="M95" s="32" t="s">
        <v>513</v>
      </c>
      <c r="N95" s="16"/>
      <c r="O95" s="16"/>
      <c r="P95" s="16" t="s">
        <v>48</v>
      </c>
      <c r="Q95" s="16"/>
      <c r="R95" s="16"/>
    </row>
    <row r="96" spans="1:18" ht="101.25">
      <c r="A96" s="16">
        <v>86</v>
      </c>
      <c r="B96" s="16" t="s">
        <v>470</v>
      </c>
      <c r="C96" s="39" t="s">
        <v>475</v>
      </c>
      <c r="D96" s="34" t="s">
        <v>500</v>
      </c>
      <c r="E96" s="16" t="s">
        <v>497</v>
      </c>
      <c r="F96" s="34" t="s">
        <v>501</v>
      </c>
      <c r="G96" s="29">
        <v>58.1</v>
      </c>
      <c r="H96" s="30">
        <v>405016.73</v>
      </c>
      <c r="I96" s="30">
        <v>0</v>
      </c>
      <c r="J96" s="30">
        <v>405016.73</v>
      </c>
      <c r="K96" s="30"/>
      <c r="L96" s="31" t="s">
        <v>499</v>
      </c>
      <c r="M96" s="32" t="s">
        <v>514</v>
      </c>
      <c r="N96" s="16"/>
      <c r="O96" s="16"/>
      <c r="P96" s="16" t="s">
        <v>48</v>
      </c>
      <c r="Q96" s="16"/>
      <c r="R96" s="16"/>
    </row>
    <row r="97" spans="1:18" ht="101.25">
      <c r="A97" s="16">
        <v>87</v>
      </c>
      <c r="B97" s="16" t="s">
        <v>471</v>
      </c>
      <c r="C97" s="39" t="s">
        <v>476</v>
      </c>
      <c r="D97" s="34" t="s">
        <v>502</v>
      </c>
      <c r="E97" s="16" t="s">
        <v>497</v>
      </c>
      <c r="F97" s="34" t="s">
        <v>503</v>
      </c>
      <c r="G97" s="29">
        <v>101.3</v>
      </c>
      <c r="H97" s="30">
        <v>78613.62</v>
      </c>
      <c r="I97" s="30">
        <v>0</v>
      </c>
      <c r="J97" s="30">
        <v>78613.62</v>
      </c>
      <c r="K97" s="30"/>
      <c r="L97" s="31" t="s">
        <v>499</v>
      </c>
      <c r="M97" s="32" t="s">
        <v>515</v>
      </c>
      <c r="N97" s="16"/>
      <c r="O97" s="16"/>
      <c r="P97" s="16" t="s">
        <v>48</v>
      </c>
      <c r="Q97" s="16"/>
      <c r="R97" s="16"/>
    </row>
    <row r="98" spans="1:18" ht="101.25">
      <c r="A98" s="16">
        <v>88</v>
      </c>
      <c r="B98" s="16" t="s">
        <v>505</v>
      </c>
      <c r="C98" s="39" t="s">
        <v>506</v>
      </c>
      <c r="D98" s="34" t="s">
        <v>504</v>
      </c>
      <c r="E98" s="16" t="s">
        <v>497</v>
      </c>
      <c r="F98" s="29"/>
      <c r="G98" s="29">
        <v>13.3</v>
      </c>
      <c r="H98" s="30">
        <v>59047.040000000001</v>
      </c>
      <c r="I98" s="30">
        <v>0</v>
      </c>
      <c r="J98" s="30">
        <v>59047.040000000001</v>
      </c>
      <c r="K98" s="30"/>
      <c r="L98" s="31" t="s">
        <v>499</v>
      </c>
      <c r="M98" s="32">
        <v>42662</v>
      </c>
      <c r="N98" s="16"/>
      <c r="O98" s="16"/>
      <c r="P98" s="16" t="s">
        <v>48</v>
      </c>
      <c r="Q98" s="16"/>
      <c r="R98" s="16"/>
    </row>
    <row r="99" spans="1:18" ht="101.25">
      <c r="A99" s="16">
        <v>89</v>
      </c>
      <c r="B99" s="16" t="s">
        <v>512</v>
      </c>
      <c r="C99" s="39" t="s">
        <v>511</v>
      </c>
      <c r="D99" s="16" t="s">
        <v>162</v>
      </c>
      <c r="E99" s="16" t="s">
        <v>444</v>
      </c>
      <c r="F99" s="29" t="s">
        <v>516</v>
      </c>
      <c r="G99" s="29">
        <v>48.8</v>
      </c>
      <c r="H99" s="30">
        <v>181454.99</v>
      </c>
      <c r="I99" s="30">
        <v>0</v>
      </c>
      <c r="J99" s="30">
        <v>181454.99</v>
      </c>
      <c r="K99" s="30"/>
      <c r="L99" s="31" t="s">
        <v>517</v>
      </c>
      <c r="M99" s="32">
        <v>42724</v>
      </c>
      <c r="N99" s="16"/>
      <c r="O99" s="16"/>
      <c r="P99" s="16" t="s">
        <v>48</v>
      </c>
      <c r="Q99" s="16"/>
      <c r="R99" s="16"/>
    </row>
    <row r="100" spans="1:18" ht="101.25">
      <c r="A100" s="16">
        <v>90</v>
      </c>
      <c r="B100" s="16" t="s">
        <v>518</v>
      </c>
      <c r="C100" s="39" t="s">
        <v>519</v>
      </c>
      <c r="D100" s="16" t="s">
        <v>520</v>
      </c>
      <c r="E100" s="16" t="s">
        <v>497</v>
      </c>
      <c r="F100" s="29"/>
      <c r="G100" s="29">
        <v>93.5</v>
      </c>
      <c r="H100" s="30">
        <v>367969.03</v>
      </c>
      <c r="I100" s="30">
        <v>0</v>
      </c>
      <c r="J100" s="30">
        <v>367969.03</v>
      </c>
      <c r="K100" s="30"/>
      <c r="L100" s="31" t="s">
        <v>521</v>
      </c>
      <c r="M100" s="32"/>
      <c r="N100" s="16"/>
      <c r="O100" s="16"/>
      <c r="P100" s="16" t="s">
        <v>48</v>
      </c>
      <c r="Q100" s="16" t="s">
        <v>617</v>
      </c>
      <c r="R100" s="16"/>
    </row>
    <row r="101" spans="1:18" ht="101.25">
      <c r="A101" s="16">
        <v>91</v>
      </c>
      <c r="B101" s="16" t="s">
        <v>526</v>
      </c>
      <c r="C101" s="39" t="s">
        <v>527</v>
      </c>
      <c r="D101" s="16" t="s">
        <v>177</v>
      </c>
      <c r="E101" s="16" t="s">
        <v>439</v>
      </c>
      <c r="F101" s="29" t="s">
        <v>528</v>
      </c>
      <c r="G101" s="29">
        <v>39.700000000000003</v>
      </c>
      <c r="H101" s="30">
        <v>280302.37</v>
      </c>
      <c r="I101" s="30">
        <v>0</v>
      </c>
      <c r="J101" s="30">
        <v>280302.37</v>
      </c>
      <c r="K101" s="30"/>
      <c r="L101" s="31" t="s">
        <v>529</v>
      </c>
      <c r="M101" s="32">
        <v>42992</v>
      </c>
      <c r="N101" s="16"/>
      <c r="O101" s="16"/>
      <c r="P101" s="16" t="s">
        <v>48</v>
      </c>
      <c r="Q101" s="16"/>
      <c r="R101" s="16"/>
    </row>
    <row r="102" spans="1:18" ht="101.25">
      <c r="A102" s="16">
        <v>92</v>
      </c>
      <c r="B102" s="16" t="s">
        <v>530</v>
      </c>
      <c r="C102" s="39" t="s">
        <v>531</v>
      </c>
      <c r="D102" s="16" t="s">
        <v>532</v>
      </c>
      <c r="E102" s="16" t="s">
        <v>533</v>
      </c>
      <c r="F102" s="29" t="s">
        <v>534</v>
      </c>
      <c r="G102" s="29" t="s">
        <v>535</v>
      </c>
      <c r="H102" s="30">
        <v>64643</v>
      </c>
      <c r="I102" s="30">
        <v>6620</v>
      </c>
      <c r="J102" s="30">
        <v>58023</v>
      </c>
      <c r="K102" s="30"/>
      <c r="L102" s="31" t="s">
        <v>536</v>
      </c>
      <c r="M102" s="32">
        <v>43005</v>
      </c>
      <c r="N102" s="16"/>
      <c r="O102" s="16"/>
      <c r="P102" s="16" t="s">
        <v>48</v>
      </c>
      <c r="Q102" s="16" t="s">
        <v>616</v>
      </c>
      <c r="R102" s="16"/>
    </row>
    <row r="103" spans="1:18" ht="101.25">
      <c r="A103" s="101">
        <v>93</v>
      </c>
      <c r="B103" s="101" t="s">
        <v>537</v>
      </c>
      <c r="C103" s="104" t="s">
        <v>539</v>
      </c>
      <c r="D103" s="101" t="s">
        <v>541</v>
      </c>
      <c r="E103" s="101" t="s">
        <v>542</v>
      </c>
      <c r="F103" s="103" t="s">
        <v>543</v>
      </c>
      <c r="G103" s="103" t="s">
        <v>544</v>
      </c>
      <c r="H103" s="105">
        <v>51522</v>
      </c>
      <c r="I103" s="105">
        <v>0</v>
      </c>
      <c r="J103" s="105">
        <v>51522</v>
      </c>
      <c r="K103" s="105"/>
      <c r="L103" s="103" t="s">
        <v>536</v>
      </c>
      <c r="M103" s="107">
        <v>43005</v>
      </c>
      <c r="N103" s="101"/>
      <c r="O103" s="101"/>
      <c r="P103" s="101" t="s">
        <v>48</v>
      </c>
      <c r="Q103" s="101" t="s">
        <v>616</v>
      </c>
      <c r="R103" s="101"/>
    </row>
    <row r="104" spans="1:18" ht="101.25">
      <c r="A104" s="101">
        <v>94</v>
      </c>
      <c r="B104" s="101" t="s">
        <v>538</v>
      </c>
      <c r="C104" s="104" t="s">
        <v>540</v>
      </c>
      <c r="D104" s="101" t="s">
        <v>545</v>
      </c>
      <c r="E104" s="101" t="s">
        <v>533</v>
      </c>
      <c r="F104" s="103" t="s">
        <v>571</v>
      </c>
      <c r="G104" s="103" t="s">
        <v>546</v>
      </c>
      <c r="H104" s="105">
        <v>237661</v>
      </c>
      <c r="I104" s="105">
        <v>0</v>
      </c>
      <c r="J104" s="105">
        <v>237661</v>
      </c>
      <c r="K104" s="105"/>
      <c r="L104" s="103" t="s">
        <v>536</v>
      </c>
      <c r="M104" s="107">
        <v>43005</v>
      </c>
      <c r="N104" s="101"/>
      <c r="O104" s="101"/>
      <c r="P104" s="101" t="s">
        <v>48</v>
      </c>
      <c r="Q104" s="101" t="s">
        <v>616</v>
      </c>
      <c r="R104" s="101"/>
    </row>
    <row r="105" spans="1:18" ht="101.25">
      <c r="A105" s="101">
        <v>95</v>
      </c>
      <c r="B105" s="101" t="s">
        <v>548</v>
      </c>
      <c r="C105" s="104" t="s">
        <v>547</v>
      </c>
      <c r="D105" s="101" t="s">
        <v>545</v>
      </c>
      <c r="E105" s="101" t="s">
        <v>542</v>
      </c>
      <c r="F105" s="103" t="s">
        <v>549</v>
      </c>
      <c r="G105" s="103" t="s">
        <v>550</v>
      </c>
      <c r="H105" s="105">
        <v>61552</v>
      </c>
      <c r="I105" s="105">
        <v>0</v>
      </c>
      <c r="J105" s="105">
        <v>61552</v>
      </c>
      <c r="K105" s="105"/>
      <c r="L105" s="103" t="s">
        <v>536</v>
      </c>
      <c r="M105" s="107">
        <v>43005</v>
      </c>
      <c r="N105" s="101"/>
      <c r="O105" s="101"/>
      <c r="P105" s="101" t="s">
        <v>48</v>
      </c>
      <c r="Q105" s="101" t="s">
        <v>616</v>
      </c>
      <c r="R105" s="101"/>
    </row>
    <row r="106" spans="1:18" ht="101.25">
      <c r="A106" s="101">
        <v>96</v>
      </c>
      <c r="B106" s="101" t="s">
        <v>551</v>
      </c>
      <c r="C106" s="104" t="s">
        <v>552</v>
      </c>
      <c r="D106" s="101" t="s">
        <v>572</v>
      </c>
      <c r="E106" s="101" t="s">
        <v>554</v>
      </c>
      <c r="F106" s="103" t="s">
        <v>555</v>
      </c>
      <c r="G106" s="103" t="s">
        <v>556</v>
      </c>
      <c r="H106" s="105">
        <v>282520</v>
      </c>
      <c r="I106" s="105">
        <v>131348.92000000001</v>
      </c>
      <c r="J106" s="105">
        <v>151171.07999999999</v>
      </c>
      <c r="K106" s="105"/>
      <c r="L106" s="103" t="s">
        <v>536</v>
      </c>
      <c r="M106" s="107">
        <v>43005</v>
      </c>
      <c r="N106" s="101"/>
      <c r="O106" s="101"/>
      <c r="P106" s="101" t="s">
        <v>48</v>
      </c>
      <c r="Q106" s="101" t="s">
        <v>616</v>
      </c>
      <c r="R106" s="101"/>
    </row>
    <row r="107" spans="1:18" ht="101.25">
      <c r="A107" s="101">
        <v>97</v>
      </c>
      <c r="B107" s="101" t="s">
        <v>557</v>
      </c>
      <c r="C107" s="104" t="s">
        <v>553</v>
      </c>
      <c r="D107" s="101" t="s">
        <v>558</v>
      </c>
      <c r="E107" s="101" t="s">
        <v>554</v>
      </c>
      <c r="F107" s="103" t="s">
        <v>573</v>
      </c>
      <c r="G107" s="103" t="s">
        <v>559</v>
      </c>
      <c r="H107" s="105">
        <v>60000</v>
      </c>
      <c r="I107" s="105">
        <v>0</v>
      </c>
      <c r="J107" s="105">
        <v>60000</v>
      </c>
      <c r="K107" s="105"/>
      <c r="L107" s="103" t="s">
        <v>536</v>
      </c>
      <c r="M107" s="107">
        <v>43005</v>
      </c>
      <c r="N107" s="101"/>
      <c r="O107" s="101"/>
      <c r="P107" s="101" t="s">
        <v>48</v>
      </c>
      <c r="Q107" s="101" t="s">
        <v>616</v>
      </c>
      <c r="R107" s="101"/>
    </row>
    <row r="108" spans="1:18" ht="101.25">
      <c r="A108" s="101">
        <v>98</v>
      </c>
      <c r="B108" s="101" t="s">
        <v>564</v>
      </c>
      <c r="C108" s="104" t="s">
        <v>560</v>
      </c>
      <c r="D108" s="101" t="s">
        <v>545</v>
      </c>
      <c r="E108" s="101" t="s">
        <v>554</v>
      </c>
      <c r="F108" s="103" t="s">
        <v>562</v>
      </c>
      <c r="G108" s="103" t="s">
        <v>563</v>
      </c>
      <c r="H108" s="105">
        <v>8622892.0399999991</v>
      </c>
      <c r="I108" s="105">
        <v>6710521.8099999996</v>
      </c>
      <c r="J108" s="105">
        <v>1912370.23</v>
      </c>
      <c r="K108" s="105"/>
      <c r="L108" s="103" t="s">
        <v>536</v>
      </c>
      <c r="M108" s="107">
        <v>43005</v>
      </c>
      <c r="N108" s="101"/>
      <c r="O108" s="101"/>
      <c r="P108" s="101" t="s">
        <v>48</v>
      </c>
      <c r="Q108" s="101" t="s">
        <v>616</v>
      </c>
      <c r="R108" s="101"/>
    </row>
    <row r="109" spans="1:18" ht="101.25">
      <c r="A109" s="101">
        <v>99</v>
      </c>
      <c r="B109" s="101" t="s">
        <v>566</v>
      </c>
      <c r="C109" s="104" t="s">
        <v>565</v>
      </c>
      <c r="D109" s="101" t="s">
        <v>545</v>
      </c>
      <c r="E109" s="101" t="s">
        <v>554</v>
      </c>
      <c r="F109" s="103" t="s">
        <v>561</v>
      </c>
      <c r="G109" s="103">
        <v>2450</v>
      </c>
      <c r="H109" s="105">
        <v>337565.97</v>
      </c>
      <c r="I109" s="105">
        <v>168288.14</v>
      </c>
      <c r="J109" s="105">
        <v>169277.83</v>
      </c>
      <c r="K109" s="105"/>
      <c r="L109" s="103" t="s">
        <v>536</v>
      </c>
      <c r="M109" s="107">
        <v>43005</v>
      </c>
      <c r="N109" s="101"/>
      <c r="O109" s="101"/>
      <c r="P109" s="101" t="s">
        <v>48</v>
      </c>
      <c r="Q109" s="101" t="s">
        <v>616</v>
      </c>
      <c r="R109" s="101"/>
    </row>
    <row r="110" spans="1:18" ht="101.25">
      <c r="A110" s="101">
        <v>100</v>
      </c>
      <c r="B110" s="101" t="s">
        <v>592</v>
      </c>
      <c r="C110" s="104" t="s">
        <v>567</v>
      </c>
      <c r="D110" s="101" t="s">
        <v>568</v>
      </c>
      <c r="E110" s="101" t="s">
        <v>554</v>
      </c>
      <c r="F110" s="103" t="s">
        <v>569</v>
      </c>
      <c r="G110" s="103" t="s">
        <v>570</v>
      </c>
      <c r="H110" s="105">
        <v>336786</v>
      </c>
      <c r="I110" s="105">
        <v>277410.40000000002</v>
      </c>
      <c r="J110" s="105">
        <v>59375.6</v>
      </c>
      <c r="K110" s="105"/>
      <c r="L110" s="103" t="s">
        <v>536</v>
      </c>
      <c r="M110" s="107">
        <v>43005</v>
      </c>
      <c r="N110" s="101"/>
      <c r="O110" s="101"/>
      <c r="P110" s="101" t="s">
        <v>48</v>
      </c>
      <c r="Q110" s="101" t="s">
        <v>616</v>
      </c>
      <c r="R110" s="101"/>
    </row>
    <row r="111" spans="1:18" ht="101.25">
      <c r="A111" s="16">
        <v>101</v>
      </c>
      <c r="B111" s="16" t="s">
        <v>599</v>
      </c>
      <c r="C111" s="39" t="s">
        <v>600</v>
      </c>
      <c r="D111" s="16" t="s">
        <v>594</v>
      </c>
      <c r="E111" s="16" t="s">
        <v>595</v>
      </c>
      <c r="F111" s="29" t="s">
        <v>602</v>
      </c>
      <c r="G111" s="29">
        <v>17.600000000000001</v>
      </c>
      <c r="H111" s="30">
        <v>72119.199999999997</v>
      </c>
      <c r="I111" s="30">
        <v>0</v>
      </c>
      <c r="J111" s="30">
        <v>72119.199999999997</v>
      </c>
      <c r="K111" s="30"/>
      <c r="L111" s="31" t="s">
        <v>598</v>
      </c>
      <c r="M111" s="32">
        <v>43033</v>
      </c>
      <c r="N111" s="16"/>
      <c r="O111" s="16"/>
      <c r="P111" s="16" t="s">
        <v>48</v>
      </c>
      <c r="Q111" s="16"/>
      <c r="R111" s="16"/>
    </row>
    <row r="112" spans="1:18" ht="101.25">
      <c r="A112" s="16">
        <v>102</v>
      </c>
      <c r="B112" s="16" t="s">
        <v>603</v>
      </c>
      <c r="C112" s="39" t="s">
        <v>601</v>
      </c>
      <c r="D112" s="16" t="s">
        <v>594</v>
      </c>
      <c r="E112" s="16" t="s">
        <v>605</v>
      </c>
      <c r="F112" s="29" t="s">
        <v>606</v>
      </c>
      <c r="G112" s="29">
        <v>31.5</v>
      </c>
      <c r="H112" s="30">
        <v>169874.46</v>
      </c>
      <c r="I112" s="30">
        <v>0</v>
      </c>
      <c r="J112" s="30" t="s">
        <v>607</v>
      </c>
      <c r="K112" s="30"/>
      <c r="L112" s="31" t="s">
        <v>598</v>
      </c>
      <c r="M112" s="32">
        <v>43033</v>
      </c>
      <c r="N112" s="16"/>
      <c r="O112" s="16"/>
      <c r="P112" s="16" t="s">
        <v>48</v>
      </c>
      <c r="Q112" s="16"/>
      <c r="R112" s="16"/>
    </row>
    <row r="113" spans="1:18" ht="101.25">
      <c r="A113" s="16">
        <v>103</v>
      </c>
      <c r="B113" s="16" t="s">
        <v>608</v>
      </c>
      <c r="C113" s="39" t="s">
        <v>604</v>
      </c>
      <c r="D113" s="16" t="s">
        <v>594</v>
      </c>
      <c r="E113" s="16" t="s">
        <v>609</v>
      </c>
      <c r="F113" s="29" t="s">
        <v>610</v>
      </c>
      <c r="G113" s="29">
        <v>54.1</v>
      </c>
      <c r="H113" s="30">
        <v>161002.68</v>
      </c>
      <c r="I113" s="30">
        <v>0</v>
      </c>
      <c r="J113" s="30">
        <v>161002.68</v>
      </c>
      <c r="K113" s="30"/>
      <c r="L113" s="31" t="s">
        <v>598</v>
      </c>
      <c r="M113" s="32">
        <v>43033</v>
      </c>
      <c r="N113" s="16"/>
      <c r="O113" s="16"/>
      <c r="P113" s="16" t="s">
        <v>48</v>
      </c>
      <c r="Q113" s="16"/>
      <c r="R113" s="16"/>
    </row>
    <row r="114" spans="1:18" ht="101.25">
      <c r="A114" s="16">
        <v>104</v>
      </c>
      <c r="B114" s="16" t="s">
        <v>611</v>
      </c>
      <c r="C114" s="39" t="s">
        <v>593</v>
      </c>
      <c r="D114" s="16" t="s">
        <v>594</v>
      </c>
      <c r="E114" s="16" t="s">
        <v>595</v>
      </c>
      <c r="F114" s="29" t="s">
        <v>596</v>
      </c>
      <c r="G114" s="29" t="s">
        <v>597</v>
      </c>
      <c r="H114" s="30">
        <v>77757.119999999995</v>
      </c>
      <c r="I114" s="30">
        <v>0</v>
      </c>
      <c r="J114" s="30">
        <v>77757.119999999995</v>
      </c>
      <c r="K114" s="30"/>
      <c r="L114" s="31" t="s">
        <v>598</v>
      </c>
      <c r="M114" s="32">
        <v>43033</v>
      </c>
      <c r="N114" s="16"/>
      <c r="O114" s="16"/>
      <c r="P114" s="16" t="s">
        <v>48</v>
      </c>
      <c r="Q114" s="16"/>
      <c r="R114" s="16"/>
    </row>
    <row r="115" spans="1:18" ht="63.75" customHeight="1">
      <c r="A115" s="16">
        <v>105</v>
      </c>
      <c r="B115" s="16" t="s">
        <v>640</v>
      </c>
      <c r="C115" s="39"/>
      <c r="D115" s="16" t="s">
        <v>641</v>
      </c>
      <c r="E115" s="16" t="s">
        <v>638</v>
      </c>
      <c r="F115" s="29" t="s">
        <v>642</v>
      </c>
      <c r="G115" s="29">
        <v>1043.4000000000001</v>
      </c>
      <c r="H115" s="30">
        <v>28021801.850000001</v>
      </c>
      <c r="I115" s="30">
        <v>28021801.850000001</v>
      </c>
      <c r="J115" s="30">
        <v>0</v>
      </c>
      <c r="K115" s="30"/>
      <c r="L115" s="31" t="s">
        <v>647</v>
      </c>
      <c r="M115" s="32">
        <v>43098</v>
      </c>
      <c r="N115" s="16"/>
      <c r="O115" s="16"/>
      <c r="P115" s="16" t="s">
        <v>48</v>
      </c>
      <c r="Q115" s="16"/>
      <c r="R115" s="16"/>
    </row>
    <row r="116" spans="1:18" ht="121.5">
      <c r="A116" s="16">
        <v>106</v>
      </c>
      <c r="B116" s="16" t="s">
        <v>643</v>
      </c>
      <c r="C116" s="39"/>
      <c r="D116" s="16" t="s">
        <v>644</v>
      </c>
      <c r="E116" s="16" t="s">
        <v>638</v>
      </c>
      <c r="F116" s="29"/>
      <c r="G116" s="29"/>
      <c r="H116" s="30">
        <v>2107360</v>
      </c>
      <c r="I116" s="30">
        <v>2107360</v>
      </c>
      <c r="J116" s="30">
        <v>0</v>
      </c>
      <c r="K116" s="30"/>
      <c r="L116" s="31" t="s">
        <v>647</v>
      </c>
      <c r="M116" s="32">
        <v>43098</v>
      </c>
      <c r="N116" s="16"/>
      <c r="O116" s="16"/>
      <c r="P116" s="16" t="s">
        <v>48</v>
      </c>
      <c r="Q116" s="16"/>
      <c r="R116" s="16"/>
    </row>
    <row r="117" spans="1:18" ht="121.5">
      <c r="A117" s="16">
        <v>107</v>
      </c>
      <c r="B117" s="16" t="s">
        <v>645</v>
      </c>
      <c r="C117" s="39"/>
      <c r="D117" s="16" t="s">
        <v>646</v>
      </c>
      <c r="E117" s="16" t="s">
        <v>638</v>
      </c>
      <c r="F117" s="29"/>
      <c r="G117" s="29"/>
      <c r="H117" s="30">
        <v>535284</v>
      </c>
      <c r="I117" s="30">
        <v>535284</v>
      </c>
      <c r="J117" s="30">
        <v>0</v>
      </c>
      <c r="K117" s="30"/>
      <c r="L117" s="31" t="s">
        <v>647</v>
      </c>
      <c r="M117" s="32">
        <v>43098</v>
      </c>
      <c r="N117" s="16"/>
      <c r="O117" s="16"/>
      <c r="P117" s="16" t="s">
        <v>48</v>
      </c>
      <c r="Q117" s="16"/>
      <c r="R117" s="16"/>
    </row>
    <row r="118" spans="1:18" ht="20.25">
      <c r="A118" s="16"/>
      <c r="B118" s="16"/>
      <c r="C118" s="39"/>
      <c r="D118" s="16"/>
      <c r="E118" s="16"/>
      <c r="F118" s="29"/>
      <c r="G118" s="29"/>
      <c r="H118" s="30"/>
      <c r="I118" s="30"/>
      <c r="J118" s="30"/>
      <c r="K118" s="30"/>
      <c r="L118" s="31"/>
      <c r="M118" s="32"/>
      <c r="N118" s="16"/>
      <c r="O118" s="16"/>
      <c r="P118" s="16"/>
      <c r="Q118" s="16"/>
      <c r="R118" s="16"/>
    </row>
    <row r="119" spans="1:18" ht="20.25">
      <c r="A119" s="16"/>
      <c r="B119" s="16"/>
      <c r="C119" s="39"/>
      <c r="D119" s="16"/>
      <c r="E119" s="16"/>
      <c r="F119" s="29"/>
      <c r="G119" s="29"/>
      <c r="H119" s="30"/>
      <c r="I119" s="30"/>
      <c r="J119" s="30"/>
      <c r="K119" s="30"/>
      <c r="L119" s="31"/>
      <c r="M119" s="32"/>
      <c r="N119" s="16"/>
      <c r="O119" s="16"/>
      <c r="P119" s="16"/>
      <c r="Q119" s="16"/>
      <c r="R119" s="16"/>
    </row>
    <row r="120" spans="1:18" ht="20.25">
      <c r="A120" s="16"/>
      <c r="B120" s="16"/>
      <c r="C120" s="39"/>
      <c r="D120" s="16"/>
      <c r="E120" s="16"/>
      <c r="F120" s="29"/>
      <c r="G120" s="29"/>
      <c r="H120" s="30"/>
      <c r="I120" s="30"/>
      <c r="J120" s="30"/>
      <c r="K120" s="30"/>
      <c r="L120" s="31"/>
      <c r="M120" s="32"/>
      <c r="N120" s="16"/>
      <c r="O120" s="16"/>
      <c r="P120" s="16"/>
      <c r="Q120" s="16"/>
      <c r="R120" s="16"/>
    </row>
    <row r="121" spans="1:18" ht="20.25">
      <c r="A121" s="16"/>
      <c r="B121" s="16"/>
      <c r="C121" s="39"/>
      <c r="D121" s="16"/>
      <c r="E121" s="16"/>
      <c r="F121" s="29"/>
      <c r="G121" s="29"/>
      <c r="H121" s="30"/>
      <c r="I121" s="30"/>
      <c r="J121" s="30"/>
      <c r="K121" s="30"/>
      <c r="L121" s="31"/>
      <c r="M121" s="32"/>
      <c r="N121" s="16"/>
      <c r="O121" s="16"/>
      <c r="P121" s="16"/>
      <c r="Q121" s="16"/>
      <c r="R121" s="16"/>
    </row>
    <row r="122" spans="1:18" ht="21">
      <c r="A122" s="16"/>
      <c r="B122" s="16"/>
      <c r="C122" s="39"/>
      <c r="D122" s="28" t="s">
        <v>99</v>
      </c>
      <c r="E122" s="22"/>
      <c r="F122" s="22"/>
      <c r="G122" s="22"/>
      <c r="H122" s="95">
        <f>SUM(H11:H117)-H16-H15-H31-H33-H41-H42-H43-H17-H30-H102-H103-H104-H105-H106-H107-H108-H109-H110</f>
        <v>58540261.630000018</v>
      </c>
      <c r="I122" s="95">
        <f>SUM(I11:I117)-I16-I15-I31-I33-I41-I42-I43-I17-I30-I102-I103-I104-I105-I106-I107-I108-I109-I110</f>
        <v>38945952.850000001</v>
      </c>
      <c r="J122" s="95">
        <f>SUM(J11:J117)-J16-J15-J31-J33-J41-J42-J43-J17-J30-J102-J103-J104-J105-J106-J107-J108-J109-J110</f>
        <v>19424434.32</v>
      </c>
      <c r="K122" s="36"/>
      <c r="L122" s="21"/>
      <c r="M122" s="16"/>
      <c r="N122" s="16"/>
      <c r="O122" s="16"/>
      <c r="P122" s="16"/>
      <c r="Q122" s="16"/>
      <c r="R122" s="16"/>
    </row>
    <row r="123" spans="1:18" ht="21">
      <c r="A123" s="16"/>
      <c r="B123" s="16"/>
      <c r="C123" s="39"/>
      <c r="D123" s="28" t="s">
        <v>287</v>
      </c>
      <c r="E123" s="22"/>
      <c r="F123" s="22"/>
      <c r="G123" s="22"/>
      <c r="H123" s="95">
        <f>H122+H9</f>
        <v>59630846.290000021</v>
      </c>
      <c r="I123" s="95">
        <f>I122+I9</f>
        <v>40036537.510000005</v>
      </c>
      <c r="J123" s="95">
        <f>J122+J9</f>
        <v>19424434.32</v>
      </c>
      <c r="K123" s="36"/>
      <c r="L123" s="21"/>
      <c r="M123" s="16"/>
      <c r="N123" s="16"/>
      <c r="O123" s="16"/>
      <c r="P123" s="16"/>
      <c r="Q123" s="16"/>
      <c r="R123" s="16"/>
    </row>
    <row r="124" spans="1:18" ht="101.25" customHeight="1">
      <c r="A124" s="304" t="s">
        <v>40</v>
      </c>
      <c r="B124" s="305"/>
      <c r="C124" s="305"/>
      <c r="D124" s="305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6"/>
    </row>
    <row r="125" spans="1:18" ht="23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</row>
    <row r="126" spans="1:18" ht="23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95" t="s">
        <v>100</v>
      </c>
      <c r="M126" s="295"/>
      <c r="N126" s="295"/>
      <c r="O126" s="26"/>
      <c r="P126" s="26"/>
      <c r="Q126" s="67" t="s">
        <v>525</v>
      </c>
      <c r="R126" s="26"/>
    </row>
  </sheetData>
  <mergeCells count="7">
    <mergeCell ref="L126:N126"/>
    <mergeCell ref="Q1:R1"/>
    <mergeCell ref="A2:R2"/>
    <mergeCell ref="A3:R3"/>
    <mergeCell ref="A5:R5"/>
    <mergeCell ref="A10:R10"/>
    <mergeCell ref="A124:R1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D18" sqref="D18"/>
    </sheetView>
  </sheetViews>
  <sheetFormatPr defaultRowHeight="15"/>
  <cols>
    <col min="1" max="1" width="5.42578125" customWidth="1"/>
    <col min="2" max="2" width="16.140625" customWidth="1"/>
    <col min="3" max="3" width="12.140625" customWidth="1"/>
    <col min="4" max="4" width="20" customWidth="1"/>
    <col min="8" max="8" width="11" customWidth="1"/>
    <col min="9" max="9" width="17.28515625" customWidth="1"/>
    <col min="10" max="10" width="13.140625" customWidth="1"/>
    <col min="11" max="11" width="16.7109375" customWidth="1"/>
  </cols>
  <sheetData>
    <row r="1" spans="1:11" ht="58.15" customHeight="1">
      <c r="A1" s="307" t="s">
        <v>798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1" ht="198.6" customHeight="1">
      <c r="A2" s="161" t="s">
        <v>4</v>
      </c>
      <c r="B2" s="161" t="s">
        <v>713</v>
      </c>
      <c r="C2" s="161" t="s">
        <v>714</v>
      </c>
      <c r="D2" s="161" t="s">
        <v>715</v>
      </c>
      <c r="E2" s="161" t="s">
        <v>716</v>
      </c>
      <c r="F2" s="161" t="s">
        <v>717</v>
      </c>
      <c r="G2" s="161" t="s">
        <v>718</v>
      </c>
      <c r="H2" s="161" t="s">
        <v>719</v>
      </c>
      <c r="I2" s="161" t="s">
        <v>720</v>
      </c>
      <c r="J2" s="161" t="s">
        <v>721</v>
      </c>
      <c r="K2" s="161" t="s">
        <v>722</v>
      </c>
    </row>
    <row r="3" spans="1:11">
      <c r="A3" s="308" t="s">
        <v>834</v>
      </c>
      <c r="B3" s="309"/>
      <c r="C3" s="309"/>
      <c r="D3" s="309"/>
      <c r="E3" s="309"/>
      <c r="F3" s="309"/>
      <c r="G3" s="309"/>
      <c r="H3" s="309"/>
      <c r="I3" s="309"/>
      <c r="J3" s="309"/>
      <c r="K3" s="310"/>
    </row>
    <row r="4" spans="1:11" ht="79.900000000000006" customHeight="1">
      <c r="A4" s="162">
        <v>1</v>
      </c>
      <c r="B4" s="163" t="s">
        <v>795</v>
      </c>
      <c r="C4" s="164" t="s">
        <v>723</v>
      </c>
      <c r="D4" s="165" t="s">
        <v>796</v>
      </c>
      <c r="E4" s="166" t="s">
        <v>797</v>
      </c>
      <c r="F4" s="167"/>
      <c r="G4" s="164"/>
      <c r="H4" s="164"/>
      <c r="I4" s="168">
        <v>358.8</v>
      </c>
      <c r="J4" s="168">
        <v>0</v>
      </c>
      <c r="K4" s="169">
        <v>2</v>
      </c>
    </row>
    <row r="5" spans="1:11" ht="15.75">
      <c r="A5" s="311" t="s">
        <v>724</v>
      </c>
      <c r="B5" s="312"/>
      <c r="C5" s="312"/>
      <c r="D5" s="312"/>
      <c r="E5" s="312"/>
      <c r="F5" s="312"/>
      <c r="G5" s="312"/>
      <c r="H5" s="312"/>
      <c r="I5" s="312"/>
      <c r="J5" s="312"/>
      <c r="K5" s="313"/>
    </row>
    <row r="6" spans="1:11" ht="15.75">
      <c r="A6" s="170"/>
      <c r="B6" s="171"/>
      <c r="C6" s="172"/>
      <c r="D6" s="172"/>
      <c r="E6" s="173"/>
      <c r="F6" s="170"/>
      <c r="G6" s="174"/>
      <c r="H6" s="170"/>
      <c r="I6" s="170"/>
      <c r="J6" s="170"/>
      <c r="K6" s="170"/>
    </row>
    <row r="7" spans="1:11" ht="15.75">
      <c r="A7" s="314" t="s">
        <v>725</v>
      </c>
      <c r="B7" s="312"/>
      <c r="C7" s="312"/>
      <c r="D7" s="312"/>
      <c r="E7" s="312"/>
      <c r="F7" s="312"/>
      <c r="G7" s="312"/>
      <c r="H7" s="312"/>
      <c r="I7" s="312"/>
      <c r="J7" s="312"/>
      <c r="K7" s="313"/>
    </row>
    <row r="8" spans="1:11" ht="15.75">
      <c r="A8" s="172"/>
      <c r="B8" s="172"/>
      <c r="C8" s="172"/>
      <c r="D8" s="172"/>
      <c r="E8" s="175"/>
      <c r="F8" s="172"/>
      <c r="G8" s="172"/>
      <c r="H8" s="172"/>
      <c r="I8" s="172"/>
      <c r="J8" s="172"/>
      <c r="K8" s="172"/>
    </row>
    <row r="10" spans="1:11">
      <c r="B10" s="155" t="s">
        <v>794</v>
      </c>
      <c r="C10" s="206"/>
      <c r="D10" s="151"/>
      <c r="E10" s="151"/>
      <c r="F10" s="151"/>
      <c r="G10" s="155" t="s">
        <v>707</v>
      </c>
      <c r="H10" s="151"/>
      <c r="I10" s="117"/>
    </row>
    <row r="11" spans="1:11">
      <c r="B11" s="155" t="s">
        <v>708</v>
      </c>
      <c r="C11" s="206"/>
      <c r="D11" s="151"/>
      <c r="E11" s="151"/>
      <c r="F11" s="151"/>
      <c r="G11" s="155" t="s">
        <v>709</v>
      </c>
      <c r="H11" s="151"/>
      <c r="I11" s="117"/>
    </row>
    <row r="12" spans="1:11">
      <c r="B12" s="217"/>
      <c r="C12" s="217"/>
      <c r="D12" s="217"/>
      <c r="E12" s="217"/>
      <c r="F12" s="217"/>
      <c r="G12" s="217"/>
      <c r="H12" s="217"/>
      <c r="I12" s="117"/>
    </row>
  </sheetData>
  <mergeCells count="4">
    <mergeCell ref="A1:K1"/>
    <mergeCell ref="A3:K3"/>
    <mergeCell ref="A5:K5"/>
    <mergeCell ref="A7:K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доли на 01.01.18</vt:lpstr>
      <vt:lpstr>на 01.04.18 разд2</vt:lpstr>
      <vt:lpstr>на 01.01.22 разд 1 (2)</vt:lpstr>
      <vt:lpstr>на 01.01.20 разд 1</vt:lpstr>
      <vt:lpstr>на 01.01.20разд2</vt:lpstr>
      <vt:lpstr>на 01.01.18 разд1</vt:lpstr>
      <vt:lpstr>на 01.02.18 разд1</vt:lpstr>
      <vt:lpstr>на 01.03.18 разд1</vt:lpstr>
      <vt:lpstr> раздел 3 на 01.01.20</vt:lpstr>
      <vt:lpstr>на 01.01.21 разд 1</vt:lpstr>
      <vt:lpstr>на 01.01.21разд2</vt:lpstr>
      <vt:lpstr>на 01.01.23 разд 1 </vt:lpstr>
      <vt:lpstr>на 01.01.23разд2  </vt:lpstr>
      <vt:lpstr> раздел 3 на 01.01.23  )</vt:lpstr>
      <vt:lpstr>'доли на 01.01.18'!Область_печати</vt:lpstr>
      <vt:lpstr>'на 01.01.20разд2'!Область_печати</vt:lpstr>
      <vt:lpstr>'на 01.01.21разд2'!Область_печати</vt:lpstr>
      <vt:lpstr>'на 01.01.23разд2 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2023-02-05T21:54:44Z</dcterms:modified>
</cp:coreProperties>
</file>